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500" windowWidth="32767" windowHeight="28300" activeTab="0"/>
  </bookViews>
  <sheets>
    <sheet name="SIX Port Counts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<sst xmlns="http://schemas.openxmlformats.org/spreadsheetml/2006/main" count="80" uniqueCount="80">
  <si>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Date</t>
  </si>
  <si>
    <t>ColoCenters</t>
  </si>
  <si>
    <t>Equinix</t>
  </si>
  <si>
    <t>Layer42</t>
  </si>
  <si>
    <t>NSIX</t>
  </si>
  <si>
    <t>NWWA</t>
  </si>
  <si>
    <t>Ygnition</t>
  </si>
  <si>
    <t>Cipherkey</t>
  </si>
  <si>
    <t>Sabey</t>
  </si>
  <si>
    <t>InstaVPS</t>
  </si>
  <si>
    <t>XM-DCIP</t>
  </si>
  <si>
    <t>Westin Cisco 5020 10G</t>
  </si>
  <si>
    <t>Westin Cisco 6509 10G</t>
  </si>
  <si>
    <t>KOMO Extreme X670 10G</t>
  </si>
  <si>
    <t>KOMO Extreme X670 10G ISL</t>
  </si>
  <si>
    <t>Westin Cisco 5020 10G ISL</t>
  </si>
  <si>
    <t>Westin Cisco 6509 10G ISL</t>
  </si>
  <si>
    <t>Westin Huawei 12808 40G ISL</t>
  </si>
  <si>
    <t>Sabey Cisco 3524 10G ISL</t>
  </si>
  <si>
    <t>Sabey Cisco 3524 10G</t>
  </si>
  <si>
    <t>Wowrack</t>
  </si>
  <si>
    <t>Total Active Member Ports</t>
  </si>
  <si>
    <t>Active Extension Member Ports</t>
  </si>
  <si>
    <t>Active 10G Core Member Ports</t>
  </si>
  <si>
    <t>Green House Data 18</t>
  </si>
  <si>
    <t>Green House Data 19</t>
  </si>
  <si>
    <t>Active 100G Core Member Ports</t>
  </si>
  <si>
    <t>KOMO Extreme X670 1G</t>
  </si>
  <si>
    <t>Westin Cisco 6509 1G</t>
  </si>
  <si>
    <t>Westin Cisco 6509 1G ISL</t>
  </si>
  <si>
    <t>Active 1G Core Member Ports</t>
  </si>
  <si>
    <t>Colocation Northwest</t>
  </si>
  <si>
    <t>Westin Cisco 6509 100M</t>
  </si>
  <si>
    <t>Westin Arista 7050SX-128 1G</t>
  </si>
  <si>
    <t>Westin Arista 7050SX-128 10G ISL</t>
  </si>
  <si>
    <t>Altopia</t>
  </si>
  <si>
    <t>Westin Arista 7050SX-128 1G ISL</t>
  </si>
  <si>
    <t>Westin Arista 7508 100G</t>
  </si>
  <si>
    <t>Westin Arista 7508 10G</t>
  </si>
  <si>
    <t>Westin Arista 7508 1G</t>
  </si>
  <si>
    <t>Westin Arista 7512 100G</t>
  </si>
  <si>
    <t>Westin Arista 7512 10G</t>
  </si>
  <si>
    <t>Westin Arista 7512 1G</t>
  </si>
  <si>
    <t>Westin Arista 7508 100G ISL</t>
  </si>
  <si>
    <t>Westin Arista 7508 40G ISL</t>
  </si>
  <si>
    <t>Westin Arista 7508 10G ISL</t>
  </si>
  <si>
    <t>Westin Arista 7512 100G ISL</t>
  </si>
  <si>
    <t>Minnesota VoIP</t>
  </si>
  <si>
    <t>Westin Arista 7512 10G ISL</t>
  </si>
  <si>
    <t>Westin Arista 7512 1G ISL</t>
  </si>
  <si>
    <t>KOMO Arista 7280SR-48C6 10G</t>
  </si>
  <si>
    <t>KOMO Arista 7280SR-48C6 100G ISL</t>
  </si>
  <si>
    <t>Active Core Member Capacity (Gbps)</t>
  </si>
  <si>
    <t>KOMO Arista 7280SR-48C6 100G</t>
  </si>
  <si>
    <t>Sabey Arista 7280SR-48C6 100G</t>
  </si>
  <si>
    <t>Sabey Arista 7280SR-48C6 10G</t>
  </si>
  <si>
    <t>Sabey Arista 7280SR-48C6 100G ISL</t>
  </si>
  <si>
    <t>IX Reach</t>
  </si>
  <si>
    <t>Archeo Futurus</t>
  </si>
  <si>
    <t>LocalTel Communications</t>
  </si>
  <si>
    <t>Active 100M Core Member Ports</t>
  </si>
  <si>
    <t>Westin Arista 7512 40G</t>
  </si>
  <si>
    <t>Active 40G Core Member Ports</t>
  </si>
  <si>
    <t>Ptera</t>
  </si>
  <si>
    <t>KOMO Arista 7504 400G</t>
  </si>
  <si>
    <t>KOMO Arista 7504 100G</t>
  </si>
  <si>
    <t>KOMO Arista 7504 10G</t>
  </si>
  <si>
    <t>Westin Arista 7808 400G</t>
  </si>
  <si>
    <t>Westin Arista 7808 400G ISL</t>
  </si>
  <si>
    <t>KOMO Arista 7504 400G ISL</t>
  </si>
  <si>
    <t>Westin Arista 7808 100G ISL</t>
  </si>
  <si>
    <t>Active 400G Core Member Ports</t>
  </si>
  <si>
    <t>NOCIX</t>
  </si>
  <si>
    <t>Wholesail Networks Ziply</t>
  </si>
  <si>
    <t>Reliable Internet</t>
  </si>
  <si>
    <t>KOMO Arista 7504 1G</t>
  </si>
  <si>
    <t>Sabey Arista 7504 100G</t>
  </si>
  <si>
    <t>Sabey Arista 7504 10G</t>
  </si>
  <si>
    <t>Sabey Arista 7504 100G ISL</t>
  </si>
  <si>
    <t>Wave Division Holdings (Astound)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</si>
</sst>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2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0.75"/>
      <color indexed="8"/>
      <name val="Arial"/>
      <family val="2"/>
    </font>
    <font>
      <sz val="10.1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.7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NumberFormat="1" applyFont="1" applyAlignment="1">
      <alignment textRotation="90"/>
    </xf>
    <xf numFmtId="0" fontId="1" fillId="0" borderId="0" xfId="0" applyFont="1" applyAlignment="1">
      <alignment textRotation="90"/>
    </xf>
    <xf numFmtId="14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SIX Edge Port Counts</a:t>
            </a:r>
          </a:p>
        </c:rich>
      </c:tx>
      <c:layout>
        <c:manualLayout>
          <c:xMode val="factor"/>
          <c:yMode val="factor"/>
          <c:x val="-0.007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905"/>
          <c:w val="0.9835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'SIX Port Counts'!$BT$1</c:f>
              <c:strCache>
                <c:ptCount val="1"/>
                <c:pt idx="0">
                  <c:v>Active 400G Core Member Ports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'SIX Port Counts'!$A$2:$A$52</c:f>
              <c:strCache/>
            </c:strRef>
          </c:cat>
          <c:val>
            <c:numRef>
              <c:f>'SIX Port Counts'!$BT$2:$BT$52</c:f>
              <c:numCache/>
            </c:numRef>
          </c:val>
          <c:smooth val="0"/>
        </c:ser>
        <c:ser>
          <c:idx val="1"/>
          <c:order val="1"/>
          <c:tx>
            <c:strRef>
              <c:f>'SIX Port Counts'!$BU$1</c:f>
              <c:strCache>
                <c:ptCount val="1"/>
                <c:pt idx="0">
                  <c:v>Active 100G Core Member Ports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'SIX Port Counts'!$A$2:$A$52</c:f>
              <c:strCache/>
            </c:strRef>
          </c:cat>
          <c:val>
            <c:numRef>
              <c:f>'SIX Port Counts'!$BU$2:$BU$52</c:f>
              <c:numCache/>
            </c:numRef>
          </c:val>
          <c:smooth val="0"/>
        </c:ser>
        <c:ser>
          <c:idx val="2"/>
          <c:order val="2"/>
          <c:tx>
            <c:strRef>
              <c:f>'SIX Port Counts'!$BV$1</c:f>
              <c:strCache>
                <c:ptCount val="1"/>
                <c:pt idx="0">
                  <c:v>Active 40G Core Member Ports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'SIX Port Counts'!$A$2:$A$52</c:f>
              <c:strCache/>
            </c:strRef>
          </c:cat>
          <c:val>
            <c:numRef>
              <c:f>'SIX Port Counts'!$BV$2:$BV$52</c:f>
              <c:numCache/>
            </c:numRef>
          </c:val>
          <c:smooth val="0"/>
        </c:ser>
        <c:ser>
          <c:idx val="3"/>
          <c:order val="3"/>
          <c:tx>
            <c:strRef>
              <c:f>'SIX Port Counts'!$BW$1</c:f>
              <c:strCache>
                <c:ptCount val="1"/>
                <c:pt idx="0">
                  <c:v>Active 10G Core Member Ports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'SIX Port Counts'!$A$2:$A$52</c:f>
              <c:strCache/>
            </c:strRef>
          </c:cat>
          <c:val>
            <c:numRef>
              <c:f>'SIX Port Counts'!$BW$2:$BW$52</c:f>
              <c:numCache/>
            </c:numRef>
          </c:val>
          <c:smooth val="0"/>
        </c:ser>
        <c:ser>
          <c:idx val="4"/>
          <c:order val="4"/>
          <c:tx>
            <c:strRef>
              <c:f>'SIX Port Counts'!$BX$1</c:f>
              <c:strCache>
                <c:ptCount val="1"/>
                <c:pt idx="0">
                  <c:v>Active 1G Core Member Ports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'SIX Port Counts'!$A$2:$A$52</c:f>
              <c:strCache/>
            </c:strRef>
          </c:cat>
          <c:val>
            <c:numRef>
              <c:f>'SIX Port Counts'!$BX$2:$BX$52</c:f>
              <c:numCache/>
            </c:numRef>
          </c:val>
          <c:smooth val="0"/>
        </c:ser>
        <c:ser>
          <c:idx val="5"/>
          <c:order val="5"/>
          <c:tx>
            <c:strRef>
              <c:f>'SIX Port Counts'!$BY$1</c:f>
              <c:strCache>
                <c:ptCount val="1"/>
                <c:pt idx="0">
                  <c:v>Active 100M Core Member Ports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'SIX Port Counts'!$A$2:$A$52</c:f>
              <c:strCache/>
            </c:strRef>
          </c:cat>
          <c:val>
            <c:numRef>
              <c:f>'SIX Port Counts'!$BY$2:$BY$52</c:f>
              <c:numCache/>
            </c:numRef>
          </c:val>
          <c:smooth val="0"/>
        </c:ser>
        <c:ser>
          <c:idx val="6"/>
          <c:order val="6"/>
          <c:tx>
            <c:strRef>
              <c:f>'SIX Port Counts'!$BZ$1</c:f>
              <c:strCache>
                <c:ptCount val="1"/>
                <c:pt idx="0">
                  <c:v>Active Extension Member Ports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'SIX Port Counts'!$A$2:$A$52</c:f>
              <c:strCache/>
            </c:strRef>
          </c:cat>
          <c:val>
            <c:numRef>
              <c:f>'SIX Port Counts'!$BZ$2:$BZ$52</c:f>
              <c:numCache/>
            </c:numRef>
          </c:val>
          <c:smooth val="0"/>
        </c:ser>
        <c:marker val="1"/>
        <c:axId val="35692632"/>
        <c:axId val="52798233"/>
      </c:lineChart>
      <c:dateAx>
        <c:axId val="3569263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98233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2798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92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5"/>
          <c:y val="0.052"/>
          <c:w val="0.811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58</xdr:row>
      <xdr:rowOff>95250</xdr:rowOff>
    </xdr:from>
    <xdr:to>
      <xdr:col>66</xdr:col>
      <xdr:colOff>57150</xdr:colOff>
      <xdr:row>108</xdr:row>
      <xdr:rowOff>9525</xdr:rowOff>
    </xdr:to>
    <xdr:graphicFrame>
      <xdr:nvGraphicFramePr>
        <xdr:cNvPr id="1" name="Chart 11"/>
        <xdr:cNvGraphicFramePr/>
      </xdr:nvGraphicFramePr>
      <xdr:xfrm>
        <a:off x="1066800" y="11744325"/>
        <a:ext cx="14106525" cy="801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53" sqref="A53"/>
    </sheetView>
  </sheetViews>
  <sheetFormatPr defaultColWidth="8.8515625" defaultRowHeight="12.75"/>
  <cols>
    <col min="1" max="1" width="10.140625" style="2" bestFit="1" customWidth="1"/>
    <col min="2" max="4" width="3.28125" style="1" bestFit="1" customWidth="1"/>
    <col min="5" max="5" width="3.28125" style="1" customWidth="1"/>
    <col min="6" max="9" width="3.28125" style="1" bestFit="1" customWidth="1"/>
    <col min="10" max="11" width="3.28125" style="1" customWidth="1"/>
    <col min="12" max="14" width="3.28125" style="1" bestFit="1" customWidth="1"/>
    <col min="15" max="15" width="3.28125" style="1" customWidth="1"/>
    <col min="16" max="16" width="3.28125" style="1" bestFit="1" customWidth="1"/>
    <col min="17" max="17" width="4.00390625" style="1" bestFit="1" customWidth="1"/>
    <col min="18" max="18" width="3.28125" style="1" bestFit="1" customWidth="1"/>
    <col min="19" max="19" width="4.140625" style="1" bestFit="1" customWidth="1"/>
    <col min="20" max="20" width="3.28125" style="1" bestFit="1" customWidth="1"/>
    <col min="21" max="21" width="4.00390625" style="1" bestFit="1" customWidth="1"/>
    <col min="22" max="25" width="3.28125" style="1" bestFit="1" customWidth="1"/>
    <col min="26" max="26" width="4.00390625" style="1" bestFit="1" customWidth="1"/>
    <col min="27" max="36" width="3.28125" style="1" bestFit="1" customWidth="1"/>
    <col min="37" max="37" width="3.28125" style="1" customWidth="1"/>
    <col min="38" max="43" width="3.28125" style="1" bestFit="1" customWidth="1"/>
    <col min="44" max="44" width="3.28125" style="1" customWidth="1"/>
    <col min="45" max="47" width="3.28125" style="1" bestFit="1" customWidth="1"/>
    <col min="48" max="48" width="3.28125" style="1" customWidth="1"/>
    <col min="49" max="51" width="3.28125" style="1" bestFit="1" customWidth="1"/>
    <col min="52" max="52" width="3.28125" style="1" customWidth="1"/>
    <col min="53" max="54" width="3.28125" style="1" bestFit="1" customWidth="1"/>
    <col min="55" max="55" width="3.28125" style="1" customWidth="1"/>
    <col min="56" max="57" width="3.28125" style="1" bestFit="1" customWidth="1"/>
    <col min="58" max="59" width="3.28125" style="1" customWidth="1"/>
    <col min="60" max="71" width="3.28125" style="1" bestFit="1" customWidth="1"/>
    <col min="72" max="73" width="4.00390625" style="1" bestFit="1" customWidth="1"/>
    <col min="74" max="74" width="3.28125" style="1" bestFit="1" customWidth="1"/>
    <col min="75" max="76" width="4.00390625" style="1" bestFit="1" customWidth="1"/>
    <col min="77" max="78" width="3.28125" style="1" bestFit="1" customWidth="1"/>
    <col min="79" max="79" width="4.00390625" style="1" bestFit="1" customWidth="1"/>
    <col min="80" max="80" width="6.00390625" style="1" bestFit="1" customWidth="1"/>
  </cols>
  <sheetData>
    <row r="1" spans="1:80" s="4" customFormat="1" ht="190.5">
      <c r="A1" s="5" t="s">
        <v>0</v>
      </c>
      <c r="B1" s="3" t="s">
        <v>64</v>
      </c>
      <c r="C1" s="3" t="s">
        <v>65</v>
      </c>
      <c r="D1" s="3" t="s">
        <v>66</v>
      </c>
      <c r="E1" s="3" t="s">
        <v>75</v>
      </c>
      <c r="F1" s="3" t="s">
        <v>53</v>
      </c>
      <c r="G1" s="3" t="s">
        <v>50</v>
      </c>
      <c r="H1" s="3" t="s">
        <v>13</v>
      </c>
      <c r="I1" s="3" t="s">
        <v>27</v>
      </c>
      <c r="J1" s="3" t="s">
        <v>76</v>
      </c>
      <c r="K1" s="3" t="s">
        <v>77</v>
      </c>
      <c r="L1" s="3" t="s">
        <v>54</v>
      </c>
      <c r="M1" s="3" t="s">
        <v>55</v>
      </c>
      <c r="N1" s="3" t="s">
        <v>19</v>
      </c>
      <c r="O1" s="3" t="s">
        <v>67</v>
      </c>
      <c r="P1" s="3" t="s">
        <v>37</v>
      </c>
      <c r="Q1" s="3" t="s">
        <v>38</v>
      </c>
      <c r="R1" s="3" t="s">
        <v>39</v>
      </c>
      <c r="S1" s="3" t="s">
        <v>40</v>
      </c>
      <c r="T1" s="3" t="s">
        <v>61</v>
      </c>
      <c r="U1" s="3" t="s">
        <v>41</v>
      </c>
      <c r="V1" s="3" t="s">
        <v>42</v>
      </c>
      <c r="W1" s="3" t="s">
        <v>33</v>
      </c>
      <c r="X1" s="3" t="s">
        <v>11</v>
      </c>
      <c r="Y1" s="3" t="s">
        <v>12</v>
      </c>
      <c r="Z1" s="3" t="s">
        <v>28</v>
      </c>
      <c r="AA1" s="3" t="s">
        <v>32</v>
      </c>
      <c r="AB1" s="3" t="s">
        <v>35</v>
      </c>
      <c r="AC1" s="3" t="s">
        <v>58</v>
      </c>
      <c r="AD1" s="3" t="s">
        <v>7</v>
      </c>
      <c r="AE1" s="3" t="s">
        <v>31</v>
      </c>
      <c r="AF1" s="3" t="s">
        <v>1</v>
      </c>
      <c r="AG1" s="3" t="s">
        <v>2</v>
      </c>
      <c r="AH1" s="3" t="s">
        <v>24</v>
      </c>
      <c r="AI1" s="3" t="s">
        <v>25</v>
      </c>
      <c r="AJ1" s="3" t="s">
        <v>9</v>
      </c>
      <c r="AK1" s="3" t="s">
        <v>57</v>
      </c>
      <c r="AL1" s="3" t="s">
        <v>3</v>
      </c>
      <c r="AM1" s="3" t="s">
        <v>59</v>
      </c>
      <c r="AN1" s="3" t="s">
        <v>47</v>
      </c>
      <c r="AO1" s="3" t="s">
        <v>72</v>
      </c>
      <c r="AP1" s="3" t="s">
        <v>4</v>
      </c>
      <c r="AQ1" s="3" t="s">
        <v>5</v>
      </c>
      <c r="AR1" s="3" t="s">
        <v>63</v>
      </c>
      <c r="AS1" s="3" t="s">
        <v>74</v>
      </c>
      <c r="AT1" s="3" t="s">
        <v>8</v>
      </c>
      <c r="AU1" s="3" t="s">
        <v>79</v>
      </c>
      <c r="AV1" s="3" t="s">
        <v>73</v>
      </c>
      <c r="AW1" s="3" t="s">
        <v>20</v>
      </c>
      <c r="AX1" s="3" t="s">
        <v>10</v>
      </c>
      <c r="AY1" s="3" t="s">
        <v>6</v>
      </c>
      <c r="AZ1" s="3" t="s">
        <v>69</v>
      </c>
      <c r="BA1" s="3" t="s">
        <v>51</v>
      </c>
      <c r="BB1" s="3" t="s">
        <v>14</v>
      </c>
      <c r="BC1" s="3" t="s">
        <v>78</v>
      </c>
      <c r="BD1" s="3" t="s">
        <v>56</v>
      </c>
      <c r="BE1" s="3" t="s">
        <v>18</v>
      </c>
      <c r="BF1" s="3" t="s">
        <v>68</v>
      </c>
      <c r="BG1" s="3" t="s">
        <v>70</v>
      </c>
      <c r="BH1" s="3" t="s">
        <v>43</v>
      </c>
      <c r="BI1" s="3" t="s">
        <v>44</v>
      </c>
      <c r="BJ1" s="3" t="s">
        <v>45</v>
      </c>
      <c r="BK1" s="3" t="s">
        <v>46</v>
      </c>
      <c r="BL1" s="3" t="s">
        <v>48</v>
      </c>
      <c r="BM1" s="3" t="s">
        <v>49</v>
      </c>
      <c r="BN1" s="3" t="s">
        <v>34</v>
      </c>
      <c r="BO1" s="3" t="s">
        <v>36</v>
      </c>
      <c r="BP1" s="3" t="s">
        <v>15</v>
      </c>
      <c r="BQ1" s="3" t="s">
        <v>16</v>
      </c>
      <c r="BR1" s="3" t="s">
        <v>29</v>
      </c>
      <c r="BS1" s="3" t="s">
        <v>17</v>
      </c>
      <c r="BT1" s="3" t="s">
        <v>71</v>
      </c>
      <c r="BU1" s="3" t="s">
        <v>26</v>
      </c>
      <c r="BV1" s="3" t="s">
        <v>62</v>
      </c>
      <c r="BW1" s="3" t="s">
        <v>23</v>
      </c>
      <c r="BX1" s="3" t="s">
        <v>30</v>
      </c>
      <c r="BY1" s="3" t="s">
        <v>60</v>
      </c>
      <c r="BZ1" s="3" t="s">
        <v>22</v>
      </c>
      <c r="CA1" s="3" t="s">
        <v>21</v>
      </c>
      <c r="CB1" s="3" t="s">
        <v>52</v>
      </c>
    </row>
    <row r="2" spans="1:80" ht="12.75">
      <c r="A2" s="2">
        <v>39325</v>
      </c>
      <c r="Y2" s="1">
        <v>5</v>
      </c>
      <c r="Z2" s="1">
        <v>48</v>
      </c>
      <c r="AA2" s="1">
        <v>12</v>
      </c>
      <c r="AD2" s="1">
        <v>5</v>
      </c>
      <c r="AE2" s="1">
        <v>4</v>
      </c>
      <c r="AF2" s="1">
        <v>5</v>
      </c>
      <c r="AG2" s="1">
        <v>8</v>
      </c>
      <c r="AH2" s="1">
        <v>10</v>
      </c>
      <c r="AI2" s="1">
        <v>2</v>
      </c>
      <c r="AL2" s="1">
        <v>2</v>
      </c>
      <c r="AP2" s="1">
        <v>1</v>
      </c>
      <c r="BQ2" s="1">
        <v>1</v>
      </c>
      <c r="BR2" s="1">
        <v>7</v>
      </c>
      <c r="BW2" s="1">
        <f aca="true" t="shared" si="0" ref="BW2:BW51">D2+G2+H2+K2+M2+N2+Q2+U2+X2+Y2</f>
        <v>5</v>
      </c>
      <c r="BX2" s="1">
        <f aca="true" t="shared" si="1" ref="BX2:BX48">E2+I2+R2+V2+W2+Z2</f>
        <v>48</v>
      </c>
      <c r="BY2" s="1">
        <f>AA2</f>
        <v>12</v>
      </c>
      <c r="BZ2" s="1">
        <f>SUM(AB2:AY2)</f>
        <v>37</v>
      </c>
      <c r="CA2" s="1">
        <f>SUM(BT2:BZ2)</f>
        <v>102</v>
      </c>
      <c r="CB2" s="1">
        <f>BT2*400+BU2*100+BV2*40+BW2*10+BX2</f>
        <v>98</v>
      </c>
    </row>
    <row r="3" spans="1:80" ht="12.75">
      <c r="A3" s="2">
        <v>39447</v>
      </c>
      <c r="Y3" s="1">
        <v>5</v>
      </c>
      <c r="Z3" s="1">
        <v>57</v>
      </c>
      <c r="AA3" s="1">
        <v>7</v>
      </c>
      <c r="AD3" s="1">
        <v>5</v>
      </c>
      <c r="AE3" s="1">
        <v>4</v>
      </c>
      <c r="AF3" s="1">
        <v>6</v>
      </c>
      <c r="AG3" s="1">
        <v>8</v>
      </c>
      <c r="AH3" s="1">
        <v>8</v>
      </c>
      <c r="AI3" s="1">
        <v>4</v>
      </c>
      <c r="AL3" s="1">
        <v>2</v>
      </c>
      <c r="AP3" s="1">
        <v>3</v>
      </c>
      <c r="BQ3" s="1">
        <v>1</v>
      </c>
      <c r="BR3" s="1">
        <v>7</v>
      </c>
      <c r="BW3" s="1">
        <f t="shared" si="0"/>
        <v>5</v>
      </c>
      <c r="BX3" s="1">
        <f t="shared" si="1"/>
        <v>57</v>
      </c>
      <c r="BY3" s="1">
        <f>AA3</f>
        <v>7</v>
      </c>
      <c r="BZ3" s="1">
        <f aca="true" t="shared" si="2" ref="BZ3:BZ32">SUM(AB3:AY3)</f>
        <v>40</v>
      </c>
      <c r="CA3" s="1">
        <f aca="true" t="shared" si="3" ref="CA3:CA46">SUM(BT3:BZ3)</f>
        <v>109</v>
      </c>
      <c r="CB3" s="1">
        <f aca="true" t="shared" si="4" ref="CB3:CB46">BT3*400+BU3*100+BV3*40+BW3*10+BX3</f>
        <v>107</v>
      </c>
    </row>
    <row r="4" spans="1:80" ht="12.75">
      <c r="A4" s="2">
        <v>39568</v>
      </c>
      <c r="Y4" s="1">
        <v>6</v>
      </c>
      <c r="Z4" s="1">
        <v>64</v>
      </c>
      <c r="AA4" s="1">
        <v>4</v>
      </c>
      <c r="AD4" s="1">
        <v>5</v>
      </c>
      <c r="AE4" s="1">
        <v>5</v>
      </c>
      <c r="AF4" s="1">
        <v>9</v>
      </c>
      <c r="AG4" s="1">
        <v>9</v>
      </c>
      <c r="AH4" s="1">
        <v>8</v>
      </c>
      <c r="AI4" s="1">
        <v>4</v>
      </c>
      <c r="AL4" s="1">
        <v>2</v>
      </c>
      <c r="AP4" s="1">
        <v>3</v>
      </c>
      <c r="BQ4" s="1">
        <v>1</v>
      </c>
      <c r="BR4" s="1">
        <v>7</v>
      </c>
      <c r="BW4" s="1">
        <f t="shared" si="0"/>
        <v>6</v>
      </c>
      <c r="BX4" s="1">
        <f t="shared" si="1"/>
        <v>64</v>
      </c>
      <c r="BY4" s="1">
        <f>AA4</f>
        <v>4</v>
      </c>
      <c r="BZ4" s="1">
        <f t="shared" si="2"/>
        <v>45</v>
      </c>
      <c r="CA4" s="1">
        <f t="shared" si="3"/>
        <v>119</v>
      </c>
      <c r="CB4" s="1">
        <f t="shared" si="4"/>
        <v>124</v>
      </c>
    </row>
    <row r="5" spans="1:80" ht="12.75">
      <c r="A5" s="2">
        <v>39691</v>
      </c>
      <c r="Y5" s="1">
        <v>7</v>
      </c>
      <c r="Z5" s="1">
        <v>71</v>
      </c>
      <c r="AA5" s="1">
        <v>2</v>
      </c>
      <c r="AD5" s="1">
        <v>5</v>
      </c>
      <c r="AE5" s="1">
        <v>5</v>
      </c>
      <c r="AF5" s="1">
        <v>9</v>
      </c>
      <c r="AG5" s="1">
        <v>9</v>
      </c>
      <c r="AH5" s="1">
        <v>8</v>
      </c>
      <c r="AI5" s="1">
        <v>3</v>
      </c>
      <c r="AL5" s="1">
        <v>2</v>
      </c>
      <c r="AP5" s="1">
        <v>4</v>
      </c>
      <c r="BQ5" s="1">
        <v>1</v>
      </c>
      <c r="BR5" s="1">
        <v>7</v>
      </c>
      <c r="BW5" s="1">
        <f t="shared" si="0"/>
        <v>7</v>
      </c>
      <c r="BX5" s="1">
        <f t="shared" si="1"/>
        <v>71</v>
      </c>
      <c r="BY5" s="1">
        <f>AA5</f>
        <v>2</v>
      </c>
      <c r="BZ5" s="1">
        <f t="shared" si="2"/>
        <v>45</v>
      </c>
      <c r="CA5" s="1">
        <f t="shared" si="3"/>
        <v>125</v>
      </c>
      <c r="CB5" s="1">
        <f t="shared" si="4"/>
        <v>141</v>
      </c>
    </row>
    <row r="6" spans="1:80" ht="12.75">
      <c r="A6" s="2">
        <v>39813</v>
      </c>
      <c r="Y6" s="1">
        <v>10</v>
      </c>
      <c r="Z6" s="1">
        <v>76</v>
      </c>
      <c r="AD6" s="1">
        <v>5</v>
      </c>
      <c r="AE6" s="1">
        <v>5</v>
      </c>
      <c r="AF6" s="1">
        <v>10</v>
      </c>
      <c r="AG6" s="1">
        <v>9</v>
      </c>
      <c r="AH6" s="1">
        <v>6</v>
      </c>
      <c r="AI6" s="1">
        <v>4</v>
      </c>
      <c r="AL6" s="1">
        <v>2</v>
      </c>
      <c r="AP6" s="1">
        <v>4</v>
      </c>
      <c r="BQ6" s="1">
        <v>1</v>
      </c>
      <c r="BR6" s="1">
        <v>8</v>
      </c>
      <c r="BW6" s="1">
        <f t="shared" si="0"/>
        <v>10</v>
      </c>
      <c r="BX6" s="1">
        <f t="shared" si="1"/>
        <v>76</v>
      </c>
      <c r="BZ6" s="1">
        <f t="shared" si="2"/>
        <v>45</v>
      </c>
      <c r="CA6" s="1">
        <f t="shared" si="3"/>
        <v>131</v>
      </c>
      <c r="CB6" s="1">
        <f t="shared" si="4"/>
        <v>176</v>
      </c>
    </row>
    <row r="7" spans="1:80" ht="12.75">
      <c r="A7" s="2">
        <v>39933</v>
      </c>
      <c r="Y7" s="1">
        <v>14</v>
      </c>
      <c r="Z7" s="1">
        <f>37+42+5</f>
        <v>84</v>
      </c>
      <c r="AD7" s="1">
        <v>5</v>
      </c>
      <c r="AE7" s="1">
        <v>6</v>
      </c>
      <c r="AF7" s="1">
        <v>8</v>
      </c>
      <c r="AG7" s="1">
        <v>10</v>
      </c>
      <c r="AH7" s="1">
        <v>4</v>
      </c>
      <c r="AI7" s="1">
        <v>4</v>
      </c>
      <c r="AL7" s="1">
        <v>3</v>
      </c>
      <c r="AP7" s="1">
        <v>4</v>
      </c>
      <c r="BQ7" s="1">
        <v>1</v>
      </c>
      <c r="BR7" s="1">
        <v>10</v>
      </c>
      <c r="BW7" s="1">
        <f t="shared" si="0"/>
        <v>14</v>
      </c>
      <c r="BX7" s="1">
        <f t="shared" si="1"/>
        <v>84</v>
      </c>
      <c r="BZ7" s="1">
        <f t="shared" si="2"/>
        <v>44</v>
      </c>
      <c r="CA7" s="1">
        <f t="shared" si="3"/>
        <v>142</v>
      </c>
      <c r="CB7" s="1">
        <f t="shared" si="4"/>
        <v>224</v>
      </c>
    </row>
    <row r="8" spans="1:80" ht="12.75">
      <c r="A8" s="2">
        <v>40056</v>
      </c>
      <c r="X8" s="1">
        <f>16+3</f>
        <v>19</v>
      </c>
      <c r="Z8" s="1">
        <f>33+44+10</f>
        <v>87</v>
      </c>
      <c r="AD8" s="1">
        <v>7</v>
      </c>
      <c r="AE8" s="1">
        <v>6</v>
      </c>
      <c r="AF8" s="1">
        <v>9</v>
      </c>
      <c r="AG8" s="1">
        <v>9</v>
      </c>
      <c r="AH8" s="1">
        <v>4</v>
      </c>
      <c r="AI8" s="1">
        <v>3</v>
      </c>
      <c r="AL8" s="1">
        <v>4</v>
      </c>
      <c r="AP8" s="1">
        <v>2</v>
      </c>
      <c r="AQ8" s="1">
        <v>1</v>
      </c>
      <c r="BP8" s="1">
        <v>8</v>
      </c>
      <c r="BQ8" s="1">
        <v>9</v>
      </c>
      <c r="BR8" s="1">
        <v>10</v>
      </c>
      <c r="BW8" s="1">
        <f t="shared" si="0"/>
        <v>19</v>
      </c>
      <c r="BX8" s="1">
        <f t="shared" si="1"/>
        <v>87</v>
      </c>
      <c r="BZ8" s="1">
        <f t="shared" si="2"/>
        <v>45</v>
      </c>
      <c r="CA8" s="1">
        <f t="shared" si="3"/>
        <v>151</v>
      </c>
      <c r="CB8" s="1">
        <f t="shared" si="4"/>
        <v>277</v>
      </c>
    </row>
    <row r="9" spans="1:80" ht="12.75">
      <c r="A9" s="2">
        <v>40178</v>
      </c>
      <c r="X9" s="1">
        <f>22+3</f>
        <v>25</v>
      </c>
      <c r="Z9" s="1">
        <f>35+43+16</f>
        <v>94</v>
      </c>
      <c r="AD9" s="1">
        <v>6</v>
      </c>
      <c r="AE9" s="1">
        <v>5</v>
      </c>
      <c r="AF9" s="1">
        <v>8</v>
      </c>
      <c r="AG9" s="1">
        <v>8</v>
      </c>
      <c r="AH9" s="1">
        <v>4</v>
      </c>
      <c r="AI9" s="1">
        <v>3</v>
      </c>
      <c r="AL9" s="1">
        <v>4</v>
      </c>
      <c r="AP9" s="1">
        <v>2</v>
      </c>
      <c r="AQ9" s="1">
        <v>1</v>
      </c>
      <c r="BP9" s="1">
        <v>8</v>
      </c>
      <c r="BQ9" s="1">
        <v>9</v>
      </c>
      <c r="BR9" s="1">
        <v>10</v>
      </c>
      <c r="BW9" s="1">
        <f t="shared" si="0"/>
        <v>25</v>
      </c>
      <c r="BX9" s="1">
        <f t="shared" si="1"/>
        <v>94</v>
      </c>
      <c r="BZ9" s="1">
        <f t="shared" si="2"/>
        <v>41</v>
      </c>
      <c r="CA9" s="1">
        <f t="shared" si="3"/>
        <v>160</v>
      </c>
      <c r="CB9" s="1">
        <f t="shared" si="4"/>
        <v>344</v>
      </c>
    </row>
    <row r="10" spans="1:80" ht="12.75">
      <c r="A10" s="2">
        <v>40298</v>
      </c>
      <c r="X10" s="1">
        <f>22+2+3</f>
        <v>27</v>
      </c>
      <c r="Z10" s="1">
        <f>35+40+27</f>
        <v>102</v>
      </c>
      <c r="AD10" s="1">
        <v>6</v>
      </c>
      <c r="AE10" s="1">
        <v>5</v>
      </c>
      <c r="AF10" s="1">
        <v>8</v>
      </c>
      <c r="AG10" s="1">
        <v>8</v>
      </c>
      <c r="AH10" s="1">
        <v>4</v>
      </c>
      <c r="AI10" s="1">
        <v>3</v>
      </c>
      <c r="AL10" s="1">
        <v>4</v>
      </c>
      <c r="AP10" s="1">
        <v>2</v>
      </c>
      <c r="AQ10" s="1">
        <v>1</v>
      </c>
      <c r="BP10" s="1">
        <v>8</v>
      </c>
      <c r="BQ10" s="1">
        <v>9</v>
      </c>
      <c r="BR10" s="1">
        <v>10</v>
      </c>
      <c r="BW10" s="1">
        <f t="shared" si="0"/>
        <v>27</v>
      </c>
      <c r="BX10" s="1">
        <f t="shared" si="1"/>
        <v>102</v>
      </c>
      <c r="BZ10" s="1">
        <f t="shared" si="2"/>
        <v>41</v>
      </c>
      <c r="CA10" s="1">
        <f t="shared" si="3"/>
        <v>170</v>
      </c>
      <c r="CB10" s="1">
        <f t="shared" si="4"/>
        <v>372</v>
      </c>
    </row>
    <row r="11" spans="1:80" ht="12.75">
      <c r="A11" s="2">
        <v>40421</v>
      </c>
      <c r="X11" s="1">
        <f>25+2+4</f>
        <v>31</v>
      </c>
      <c r="Z11" s="1">
        <f>34+40+33</f>
        <v>107</v>
      </c>
      <c r="AD11" s="1">
        <v>7</v>
      </c>
      <c r="AE11" s="1">
        <v>5</v>
      </c>
      <c r="AF11" s="1">
        <v>7</v>
      </c>
      <c r="AG11" s="1">
        <v>8</v>
      </c>
      <c r="AH11" s="1">
        <v>4</v>
      </c>
      <c r="AI11" s="1">
        <v>3</v>
      </c>
      <c r="AL11" s="1">
        <v>5</v>
      </c>
      <c r="AP11" s="1">
        <v>2</v>
      </c>
      <c r="BP11" s="1">
        <v>8</v>
      </c>
      <c r="BQ11" s="1">
        <v>9</v>
      </c>
      <c r="BR11" s="1">
        <v>9</v>
      </c>
      <c r="BW11" s="1">
        <f t="shared" si="0"/>
        <v>31</v>
      </c>
      <c r="BX11" s="1">
        <f t="shared" si="1"/>
        <v>107</v>
      </c>
      <c r="BZ11" s="1">
        <f t="shared" si="2"/>
        <v>41</v>
      </c>
      <c r="CA11" s="1">
        <f t="shared" si="3"/>
        <v>179</v>
      </c>
      <c r="CB11" s="1">
        <f t="shared" si="4"/>
        <v>417</v>
      </c>
    </row>
    <row r="12" spans="1:80" ht="12.75">
      <c r="A12" s="2">
        <v>40543</v>
      </c>
      <c r="X12" s="1">
        <f>28+6+4</f>
        <v>38</v>
      </c>
      <c r="Z12" s="1">
        <f>31+36+37</f>
        <v>104</v>
      </c>
      <c r="AD12" s="1">
        <v>7</v>
      </c>
      <c r="AE12" s="1">
        <v>5</v>
      </c>
      <c r="AF12" s="1">
        <v>7</v>
      </c>
      <c r="AG12" s="1">
        <v>8</v>
      </c>
      <c r="AH12" s="1">
        <v>4</v>
      </c>
      <c r="AI12" s="1">
        <v>3</v>
      </c>
      <c r="AL12" s="1">
        <v>5</v>
      </c>
      <c r="AP12" s="1">
        <v>2</v>
      </c>
      <c r="BP12" s="1">
        <v>8</v>
      </c>
      <c r="BQ12" s="1">
        <v>10</v>
      </c>
      <c r="BR12" s="1">
        <v>8</v>
      </c>
      <c r="BW12" s="1">
        <f t="shared" si="0"/>
        <v>38</v>
      </c>
      <c r="BX12" s="1">
        <f t="shared" si="1"/>
        <v>104</v>
      </c>
      <c r="BZ12" s="1">
        <f t="shared" si="2"/>
        <v>41</v>
      </c>
      <c r="CA12" s="1">
        <f t="shared" si="3"/>
        <v>183</v>
      </c>
      <c r="CB12" s="1">
        <f t="shared" si="4"/>
        <v>484</v>
      </c>
    </row>
    <row r="13" spans="1:80" ht="12.75">
      <c r="A13" s="2">
        <v>40663</v>
      </c>
      <c r="X13" s="1">
        <f>33+6+4</f>
        <v>43</v>
      </c>
      <c r="Z13" s="1">
        <f>31+32+38</f>
        <v>101</v>
      </c>
      <c r="AD13" s="1">
        <v>7</v>
      </c>
      <c r="AE13" s="1">
        <v>5</v>
      </c>
      <c r="AF13" s="1">
        <v>7</v>
      </c>
      <c r="AG13" s="1">
        <v>8</v>
      </c>
      <c r="AH13" s="1">
        <v>4</v>
      </c>
      <c r="AI13" s="1">
        <v>3</v>
      </c>
      <c r="AL13" s="1">
        <v>5</v>
      </c>
      <c r="AP13" s="1">
        <v>2</v>
      </c>
      <c r="BP13" s="1">
        <v>8</v>
      </c>
      <c r="BQ13" s="1">
        <v>10</v>
      </c>
      <c r="BR13" s="1">
        <v>8</v>
      </c>
      <c r="BW13" s="1">
        <f t="shared" si="0"/>
        <v>43</v>
      </c>
      <c r="BX13" s="1">
        <f t="shared" si="1"/>
        <v>101</v>
      </c>
      <c r="BZ13" s="1">
        <f t="shared" si="2"/>
        <v>41</v>
      </c>
      <c r="CA13" s="1">
        <f t="shared" si="3"/>
        <v>185</v>
      </c>
      <c r="CB13" s="1">
        <f t="shared" si="4"/>
        <v>531</v>
      </c>
    </row>
    <row r="14" spans="1:80" ht="12.75">
      <c r="A14" s="2">
        <v>40786</v>
      </c>
      <c r="Q14" s="1">
        <v>31</v>
      </c>
      <c r="X14" s="1">
        <v>15</v>
      </c>
      <c r="Z14" s="1">
        <v>98</v>
      </c>
      <c r="AD14" s="1">
        <v>7</v>
      </c>
      <c r="AE14" s="1">
        <v>2</v>
      </c>
      <c r="AF14" s="1">
        <v>5</v>
      </c>
      <c r="AG14" s="1">
        <v>7</v>
      </c>
      <c r="AH14" s="1">
        <v>4</v>
      </c>
      <c r="AI14" s="1">
        <v>3</v>
      </c>
      <c r="AL14" s="1">
        <v>5</v>
      </c>
      <c r="AP14" s="1">
        <v>3</v>
      </c>
      <c r="AY14" s="1">
        <v>2</v>
      </c>
      <c r="BJ14" s="1">
        <v>11</v>
      </c>
      <c r="BP14" s="1">
        <v>8</v>
      </c>
      <c r="BQ14" s="1">
        <v>16</v>
      </c>
      <c r="BR14" s="1">
        <v>10</v>
      </c>
      <c r="BW14" s="1">
        <f t="shared" si="0"/>
        <v>46</v>
      </c>
      <c r="BX14" s="1">
        <f t="shared" si="1"/>
        <v>98</v>
      </c>
      <c r="BZ14" s="1">
        <f t="shared" si="2"/>
        <v>38</v>
      </c>
      <c r="CA14" s="1">
        <f t="shared" si="3"/>
        <v>182</v>
      </c>
      <c r="CB14" s="1">
        <f t="shared" si="4"/>
        <v>558</v>
      </c>
    </row>
    <row r="15" spans="1:80" ht="12.75">
      <c r="A15" s="2">
        <v>40908</v>
      </c>
      <c r="Q15" s="1">
        <v>51</v>
      </c>
      <c r="Z15" s="1">
        <v>96</v>
      </c>
      <c r="AD15" s="1">
        <v>7</v>
      </c>
      <c r="AE15" s="1">
        <v>3</v>
      </c>
      <c r="AF15" s="1">
        <v>4</v>
      </c>
      <c r="AG15" s="1">
        <v>7</v>
      </c>
      <c r="AH15" s="1">
        <v>4</v>
      </c>
      <c r="AI15" s="1">
        <v>3</v>
      </c>
      <c r="AL15" s="1">
        <v>5</v>
      </c>
      <c r="AP15" s="1">
        <v>3</v>
      </c>
      <c r="AY15" s="1">
        <v>2</v>
      </c>
      <c r="BJ15" s="1">
        <v>12</v>
      </c>
      <c r="BQ15" s="1">
        <v>8</v>
      </c>
      <c r="BR15" s="1">
        <v>10</v>
      </c>
      <c r="BW15" s="1">
        <f t="shared" si="0"/>
        <v>51</v>
      </c>
      <c r="BX15" s="1">
        <f t="shared" si="1"/>
        <v>96</v>
      </c>
      <c r="BZ15" s="1">
        <f t="shared" si="2"/>
        <v>38</v>
      </c>
      <c r="CA15" s="1">
        <f t="shared" si="3"/>
        <v>185</v>
      </c>
      <c r="CB15" s="1">
        <f t="shared" si="4"/>
        <v>606</v>
      </c>
    </row>
    <row r="16" spans="1:80" ht="12.75">
      <c r="A16" s="2">
        <v>41029</v>
      </c>
      <c r="Q16" s="1">
        <v>53</v>
      </c>
      <c r="Z16" s="1">
        <v>99</v>
      </c>
      <c r="AD16" s="1">
        <v>7</v>
      </c>
      <c r="AE16" s="1">
        <v>4</v>
      </c>
      <c r="AF16" s="1">
        <v>3</v>
      </c>
      <c r="AG16" s="1">
        <v>7</v>
      </c>
      <c r="AH16" s="1">
        <v>3</v>
      </c>
      <c r="AI16" s="1">
        <v>3</v>
      </c>
      <c r="AL16" s="1">
        <v>5</v>
      </c>
      <c r="AP16" s="1">
        <v>5</v>
      </c>
      <c r="BJ16" s="1">
        <v>12</v>
      </c>
      <c r="BQ16" s="1">
        <v>8</v>
      </c>
      <c r="BR16" s="1">
        <v>9</v>
      </c>
      <c r="BW16" s="1">
        <f t="shared" si="0"/>
        <v>53</v>
      </c>
      <c r="BX16" s="1">
        <f t="shared" si="1"/>
        <v>99</v>
      </c>
      <c r="BZ16" s="1">
        <f t="shared" si="2"/>
        <v>37</v>
      </c>
      <c r="CA16" s="1">
        <f t="shared" si="3"/>
        <v>189</v>
      </c>
      <c r="CB16" s="1">
        <f t="shared" si="4"/>
        <v>629</v>
      </c>
    </row>
    <row r="17" spans="1:80" ht="12.75">
      <c r="A17" s="2">
        <v>41152</v>
      </c>
      <c r="H17" s="1">
        <v>1</v>
      </c>
      <c r="I17" s="1">
        <v>4</v>
      </c>
      <c r="Q17" s="1">
        <v>61</v>
      </c>
      <c r="Z17" s="1">
        <v>90</v>
      </c>
      <c r="AD17" s="1">
        <v>6</v>
      </c>
      <c r="AE17" s="1">
        <v>5</v>
      </c>
      <c r="AF17" s="1">
        <v>3</v>
      </c>
      <c r="AG17" s="1">
        <v>7</v>
      </c>
      <c r="AH17" s="1">
        <v>2</v>
      </c>
      <c r="AI17" s="1">
        <v>1</v>
      </c>
      <c r="AL17" s="1">
        <v>5</v>
      </c>
      <c r="BB17" s="1">
        <v>1</v>
      </c>
      <c r="BJ17" s="1">
        <v>14</v>
      </c>
      <c r="BQ17" s="1">
        <v>8</v>
      </c>
      <c r="BR17" s="1">
        <v>8</v>
      </c>
      <c r="BW17" s="1">
        <f t="shared" si="0"/>
        <v>62</v>
      </c>
      <c r="BX17" s="1">
        <f t="shared" si="1"/>
        <v>94</v>
      </c>
      <c r="BZ17" s="1">
        <f t="shared" si="2"/>
        <v>29</v>
      </c>
      <c r="CA17" s="1">
        <f t="shared" si="3"/>
        <v>185</v>
      </c>
      <c r="CB17" s="1">
        <f t="shared" si="4"/>
        <v>714</v>
      </c>
    </row>
    <row r="18" spans="1:80" ht="12.75">
      <c r="A18" s="2">
        <v>41274</v>
      </c>
      <c r="H18" s="1">
        <v>3</v>
      </c>
      <c r="I18" s="1">
        <v>3</v>
      </c>
      <c r="Q18" s="1">
        <v>77</v>
      </c>
      <c r="Z18" s="1">
        <v>89</v>
      </c>
      <c r="AD18" s="1">
        <v>6</v>
      </c>
      <c r="AE18" s="1">
        <v>4</v>
      </c>
      <c r="AF18" s="1">
        <v>3</v>
      </c>
      <c r="AG18" s="1">
        <v>7</v>
      </c>
      <c r="AH18" s="1">
        <v>2</v>
      </c>
      <c r="AI18" s="1">
        <v>1</v>
      </c>
      <c r="AL18" s="1">
        <v>5</v>
      </c>
      <c r="BB18" s="1">
        <v>1</v>
      </c>
      <c r="BJ18" s="1">
        <v>15</v>
      </c>
      <c r="BQ18" s="1">
        <v>8</v>
      </c>
      <c r="BR18" s="1">
        <v>8</v>
      </c>
      <c r="BW18" s="1">
        <f t="shared" si="0"/>
        <v>80</v>
      </c>
      <c r="BX18" s="1">
        <f t="shared" si="1"/>
        <v>92</v>
      </c>
      <c r="BZ18" s="1">
        <f t="shared" si="2"/>
        <v>28</v>
      </c>
      <c r="CA18" s="1">
        <f t="shared" si="3"/>
        <v>200</v>
      </c>
      <c r="CB18" s="1">
        <f t="shared" si="4"/>
        <v>892</v>
      </c>
    </row>
    <row r="19" spans="1:80" ht="12.75">
      <c r="A19" s="2">
        <v>41394</v>
      </c>
      <c r="H19" s="1">
        <v>3</v>
      </c>
      <c r="I19" s="1">
        <v>2</v>
      </c>
      <c r="Q19" s="1">
        <v>82</v>
      </c>
      <c r="Z19" s="1">
        <v>89</v>
      </c>
      <c r="AD19" s="1">
        <v>6</v>
      </c>
      <c r="AE19" s="1">
        <v>4</v>
      </c>
      <c r="AF19" s="1">
        <v>3</v>
      </c>
      <c r="AG19" s="1">
        <v>7</v>
      </c>
      <c r="AH19" s="1">
        <v>1</v>
      </c>
      <c r="AI19" s="1">
        <v>1</v>
      </c>
      <c r="AL19" s="1">
        <v>5</v>
      </c>
      <c r="BB19" s="1">
        <v>1</v>
      </c>
      <c r="BJ19" s="1">
        <v>14</v>
      </c>
      <c r="BQ19" s="1">
        <v>8</v>
      </c>
      <c r="BR19" s="1">
        <v>8</v>
      </c>
      <c r="BW19" s="1">
        <f t="shared" si="0"/>
        <v>85</v>
      </c>
      <c r="BX19" s="1">
        <f t="shared" si="1"/>
        <v>91</v>
      </c>
      <c r="BZ19" s="1">
        <f t="shared" si="2"/>
        <v>27</v>
      </c>
      <c r="CA19" s="1">
        <f t="shared" si="3"/>
        <v>203</v>
      </c>
      <c r="CB19" s="1">
        <f t="shared" si="4"/>
        <v>941</v>
      </c>
    </row>
    <row r="20" spans="1:80" ht="12.75">
      <c r="A20" s="2">
        <v>41517</v>
      </c>
      <c r="H20" s="1">
        <v>3</v>
      </c>
      <c r="I20" s="1">
        <v>2</v>
      </c>
      <c r="Q20" s="1">
        <v>91</v>
      </c>
      <c r="Z20" s="1">
        <v>88</v>
      </c>
      <c r="AD20" s="1">
        <v>6</v>
      </c>
      <c r="AE20" s="1">
        <v>4</v>
      </c>
      <c r="AF20" s="1">
        <v>3</v>
      </c>
      <c r="AG20" s="1">
        <v>7</v>
      </c>
      <c r="AH20" s="1">
        <v>1</v>
      </c>
      <c r="AI20" s="1">
        <v>1</v>
      </c>
      <c r="AL20" s="1">
        <v>5</v>
      </c>
      <c r="AU20" s="1">
        <v>3</v>
      </c>
      <c r="BB20" s="1">
        <v>1</v>
      </c>
      <c r="BJ20" s="1">
        <v>15</v>
      </c>
      <c r="BQ20" s="1">
        <v>8</v>
      </c>
      <c r="BR20" s="1">
        <v>8</v>
      </c>
      <c r="BW20" s="1">
        <f t="shared" si="0"/>
        <v>94</v>
      </c>
      <c r="BX20" s="1">
        <f t="shared" si="1"/>
        <v>90</v>
      </c>
      <c r="BZ20" s="1">
        <f t="shared" si="2"/>
        <v>30</v>
      </c>
      <c r="CA20" s="1">
        <f t="shared" si="3"/>
        <v>214</v>
      </c>
      <c r="CB20" s="1">
        <f t="shared" si="4"/>
        <v>1030</v>
      </c>
    </row>
    <row r="21" spans="1:80" ht="12.75">
      <c r="A21" s="2">
        <v>41639</v>
      </c>
      <c r="H21" s="1">
        <v>3</v>
      </c>
      <c r="I21" s="1">
        <v>2</v>
      </c>
      <c r="Q21" s="1">
        <v>110</v>
      </c>
      <c r="Z21" s="1">
        <v>77</v>
      </c>
      <c r="AD21" s="1">
        <v>6</v>
      </c>
      <c r="AE21" s="1">
        <v>4</v>
      </c>
      <c r="AF21" s="1">
        <v>3</v>
      </c>
      <c r="AG21" s="1">
        <v>8</v>
      </c>
      <c r="AH21" s="1">
        <v>1</v>
      </c>
      <c r="AI21" s="1">
        <v>1</v>
      </c>
      <c r="AJ21" s="1">
        <v>2</v>
      </c>
      <c r="AL21" s="1">
        <v>5</v>
      </c>
      <c r="AU21" s="1">
        <v>3</v>
      </c>
      <c r="BB21" s="1">
        <v>1</v>
      </c>
      <c r="BJ21" s="1">
        <v>16</v>
      </c>
      <c r="BQ21" s="1">
        <v>8</v>
      </c>
      <c r="BR21" s="1">
        <v>7</v>
      </c>
      <c r="BW21" s="1">
        <f t="shared" si="0"/>
        <v>113</v>
      </c>
      <c r="BX21" s="1">
        <f t="shared" si="1"/>
        <v>79</v>
      </c>
      <c r="BZ21" s="1">
        <f t="shared" si="2"/>
        <v>33</v>
      </c>
      <c r="CA21" s="1">
        <f t="shared" si="3"/>
        <v>225</v>
      </c>
      <c r="CB21" s="1">
        <f t="shared" si="4"/>
        <v>1209</v>
      </c>
    </row>
    <row r="22" spans="1:80" ht="12.75">
      <c r="A22" s="2">
        <v>41759</v>
      </c>
      <c r="H22" s="1">
        <v>4</v>
      </c>
      <c r="I22" s="1">
        <v>1</v>
      </c>
      <c r="Q22" s="1">
        <v>120</v>
      </c>
      <c r="Z22" s="1">
        <v>76</v>
      </c>
      <c r="AD22" s="1">
        <v>6</v>
      </c>
      <c r="AE22" s="1">
        <v>4</v>
      </c>
      <c r="AF22" s="1">
        <v>3</v>
      </c>
      <c r="AG22" s="1">
        <v>7</v>
      </c>
      <c r="AH22" s="1">
        <v>1</v>
      </c>
      <c r="AI22" s="1">
        <v>1</v>
      </c>
      <c r="AJ22" s="1">
        <v>2</v>
      </c>
      <c r="AL22" s="1">
        <v>5</v>
      </c>
      <c r="AU22" s="1">
        <v>4</v>
      </c>
      <c r="BB22" s="1">
        <v>1</v>
      </c>
      <c r="BJ22" s="1">
        <v>16</v>
      </c>
      <c r="BQ22" s="1">
        <v>8</v>
      </c>
      <c r="BR22" s="1">
        <v>7</v>
      </c>
      <c r="BW22" s="1">
        <f t="shared" si="0"/>
        <v>124</v>
      </c>
      <c r="BX22" s="1">
        <f t="shared" si="1"/>
        <v>77</v>
      </c>
      <c r="BZ22" s="1">
        <f t="shared" si="2"/>
        <v>33</v>
      </c>
      <c r="CA22" s="1">
        <f t="shared" si="3"/>
        <v>234</v>
      </c>
      <c r="CB22" s="1">
        <f t="shared" si="4"/>
        <v>1317</v>
      </c>
    </row>
    <row r="23" spans="1:80" ht="12.75">
      <c r="A23" s="2">
        <v>41882</v>
      </c>
      <c r="H23" s="1">
        <v>4</v>
      </c>
      <c r="I23" s="1">
        <v>2</v>
      </c>
      <c r="Q23" s="1">
        <v>133</v>
      </c>
      <c r="Z23" s="1">
        <v>76</v>
      </c>
      <c r="AD23" s="1">
        <v>4</v>
      </c>
      <c r="AE23" s="1">
        <v>4</v>
      </c>
      <c r="AF23" s="1">
        <v>3</v>
      </c>
      <c r="AG23" s="1">
        <v>8</v>
      </c>
      <c r="AH23" s="1">
        <v>1</v>
      </c>
      <c r="AI23" s="1">
        <v>1</v>
      </c>
      <c r="AJ23" s="1">
        <v>2</v>
      </c>
      <c r="AL23" s="1">
        <v>3</v>
      </c>
      <c r="AT23" s="1">
        <v>1</v>
      </c>
      <c r="AU23" s="1">
        <v>7</v>
      </c>
      <c r="BB23" s="1">
        <v>1</v>
      </c>
      <c r="BJ23" s="1">
        <v>17</v>
      </c>
      <c r="BQ23" s="1">
        <v>8</v>
      </c>
      <c r="BR23" s="1">
        <v>7</v>
      </c>
      <c r="BW23" s="1">
        <f t="shared" si="0"/>
        <v>137</v>
      </c>
      <c r="BX23" s="1">
        <f t="shared" si="1"/>
        <v>78</v>
      </c>
      <c r="BZ23" s="1">
        <f t="shared" si="2"/>
        <v>34</v>
      </c>
      <c r="CA23" s="1">
        <f t="shared" si="3"/>
        <v>249</v>
      </c>
      <c r="CB23" s="1">
        <f t="shared" si="4"/>
        <v>1448</v>
      </c>
    </row>
    <row r="24" spans="1:80" ht="12.75">
      <c r="A24" s="2">
        <v>42004</v>
      </c>
      <c r="H24" s="1">
        <v>4</v>
      </c>
      <c r="I24" s="1">
        <v>2</v>
      </c>
      <c r="Q24" s="1">
        <v>139</v>
      </c>
      <c r="Z24" s="1">
        <v>78</v>
      </c>
      <c r="AB24" s="1">
        <v>2</v>
      </c>
      <c r="AD24" s="1">
        <v>4</v>
      </c>
      <c r="AE24" s="1">
        <v>4</v>
      </c>
      <c r="AF24" s="1">
        <v>3</v>
      </c>
      <c r="AG24" s="1">
        <v>8</v>
      </c>
      <c r="AH24" s="1">
        <v>1</v>
      </c>
      <c r="AI24" s="1">
        <v>1</v>
      </c>
      <c r="AL24" s="1">
        <v>4</v>
      </c>
      <c r="AT24" s="1">
        <v>1</v>
      </c>
      <c r="AU24" s="1">
        <v>7</v>
      </c>
      <c r="AX24" s="1">
        <v>3</v>
      </c>
      <c r="BB24" s="1">
        <v>1</v>
      </c>
      <c r="BE24" s="1">
        <v>2</v>
      </c>
      <c r="BI24" s="1">
        <v>6</v>
      </c>
      <c r="BJ24" s="1">
        <v>21</v>
      </c>
      <c r="BQ24" s="1">
        <v>8</v>
      </c>
      <c r="BR24" s="1">
        <v>6</v>
      </c>
      <c r="BS24" s="1">
        <v>6</v>
      </c>
      <c r="BW24" s="1">
        <f t="shared" si="0"/>
        <v>143</v>
      </c>
      <c r="BX24" s="1">
        <f t="shared" si="1"/>
        <v>80</v>
      </c>
      <c r="BZ24" s="1">
        <f t="shared" si="2"/>
        <v>38</v>
      </c>
      <c r="CA24" s="1">
        <f t="shared" si="3"/>
        <v>261</v>
      </c>
      <c r="CB24" s="1">
        <f t="shared" si="4"/>
        <v>1510</v>
      </c>
    </row>
    <row r="25" spans="1:80" ht="12.75">
      <c r="A25" s="2">
        <v>42124</v>
      </c>
      <c r="H25" s="1">
        <v>4</v>
      </c>
      <c r="I25" s="1">
        <v>2</v>
      </c>
      <c r="P25" s="1">
        <v>2</v>
      </c>
      <c r="Q25" s="1">
        <v>155</v>
      </c>
      <c r="Z25" s="1">
        <v>74</v>
      </c>
      <c r="AB25" s="1">
        <v>2</v>
      </c>
      <c r="AD25" s="1">
        <v>4</v>
      </c>
      <c r="AE25" s="1">
        <v>4</v>
      </c>
      <c r="AF25" s="1">
        <v>2</v>
      </c>
      <c r="AG25" s="1">
        <v>6</v>
      </c>
      <c r="AH25" s="1">
        <v>1</v>
      </c>
      <c r="AI25" s="1">
        <v>1</v>
      </c>
      <c r="AL25" s="1">
        <v>6</v>
      </c>
      <c r="AT25" s="1">
        <v>1</v>
      </c>
      <c r="AU25" s="1">
        <v>8</v>
      </c>
      <c r="AW25" s="1">
        <v>1</v>
      </c>
      <c r="AX25" s="1">
        <v>3</v>
      </c>
      <c r="BB25" s="1">
        <v>1</v>
      </c>
      <c r="BE25" s="1">
        <v>2</v>
      </c>
      <c r="BJ25" s="1">
        <v>22</v>
      </c>
      <c r="BQ25" s="1">
        <v>8</v>
      </c>
      <c r="BR25" s="1">
        <v>6</v>
      </c>
      <c r="BU25" s="1">
        <f aca="true" t="shared" si="5" ref="BU25:BU51">C25+F25+J25+L25+P25+S25</f>
        <v>2</v>
      </c>
      <c r="BW25" s="1">
        <f t="shared" si="0"/>
        <v>159</v>
      </c>
      <c r="BX25" s="1">
        <f t="shared" si="1"/>
        <v>76</v>
      </c>
      <c r="BZ25" s="1">
        <f t="shared" si="2"/>
        <v>39</v>
      </c>
      <c r="CA25" s="1">
        <f t="shared" si="3"/>
        <v>276</v>
      </c>
      <c r="CB25" s="1">
        <f t="shared" si="4"/>
        <v>1866</v>
      </c>
    </row>
    <row r="26" spans="1:80" ht="12.75">
      <c r="A26" s="2">
        <v>42247</v>
      </c>
      <c r="H26" s="1">
        <v>4</v>
      </c>
      <c r="I26" s="1">
        <v>2</v>
      </c>
      <c r="P26" s="1">
        <v>2</v>
      </c>
      <c r="Q26" s="1">
        <v>171</v>
      </c>
      <c r="Z26" s="1">
        <v>75</v>
      </c>
      <c r="AB26" s="1">
        <v>2</v>
      </c>
      <c r="AD26" s="1">
        <v>3</v>
      </c>
      <c r="AE26" s="1">
        <v>3</v>
      </c>
      <c r="AF26" s="1">
        <v>2</v>
      </c>
      <c r="AG26" s="1">
        <v>5</v>
      </c>
      <c r="AH26" s="1">
        <v>1</v>
      </c>
      <c r="AI26" s="1">
        <v>1</v>
      </c>
      <c r="AL26" s="1">
        <v>6</v>
      </c>
      <c r="AT26" s="1">
        <v>1</v>
      </c>
      <c r="AU26" s="1">
        <v>8</v>
      </c>
      <c r="AW26" s="1">
        <v>3</v>
      </c>
      <c r="AX26" s="1">
        <v>3</v>
      </c>
      <c r="BB26" s="1">
        <v>1</v>
      </c>
      <c r="BE26" s="1">
        <v>2</v>
      </c>
      <c r="BJ26" s="1">
        <v>22</v>
      </c>
      <c r="BQ26" s="1">
        <v>8</v>
      </c>
      <c r="BR26" s="1">
        <v>6</v>
      </c>
      <c r="BU26" s="1">
        <f t="shared" si="5"/>
        <v>2</v>
      </c>
      <c r="BW26" s="1">
        <f t="shared" si="0"/>
        <v>175</v>
      </c>
      <c r="BX26" s="1">
        <f t="shared" si="1"/>
        <v>77</v>
      </c>
      <c r="BZ26" s="1">
        <f t="shared" si="2"/>
        <v>38</v>
      </c>
      <c r="CA26" s="1">
        <f t="shared" si="3"/>
        <v>292</v>
      </c>
      <c r="CB26" s="1">
        <f t="shared" si="4"/>
        <v>2027</v>
      </c>
    </row>
    <row r="27" spans="1:80" ht="12.75">
      <c r="A27" s="2">
        <v>42369</v>
      </c>
      <c r="H27" s="1">
        <v>4</v>
      </c>
      <c r="I27" s="1">
        <v>2</v>
      </c>
      <c r="P27" s="1">
        <v>6</v>
      </c>
      <c r="Q27" s="1">
        <v>183</v>
      </c>
      <c r="Z27" s="1">
        <v>73</v>
      </c>
      <c r="AB27" s="1">
        <v>2</v>
      </c>
      <c r="AD27" s="1">
        <v>3</v>
      </c>
      <c r="AE27" s="1">
        <v>3</v>
      </c>
      <c r="AF27" s="1">
        <v>1</v>
      </c>
      <c r="AG27" s="1">
        <v>6</v>
      </c>
      <c r="AH27" s="1">
        <v>1</v>
      </c>
      <c r="AL27" s="1">
        <v>6</v>
      </c>
      <c r="AT27" s="1">
        <v>1</v>
      </c>
      <c r="AU27" s="1">
        <v>8</v>
      </c>
      <c r="AW27" s="1">
        <v>4</v>
      </c>
      <c r="AX27" s="1">
        <v>3</v>
      </c>
      <c r="BB27" s="1">
        <v>1</v>
      </c>
      <c r="BE27" s="1">
        <v>2</v>
      </c>
      <c r="BJ27" s="1">
        <v>26</v>
      </c>
      <c r="BQ27" s="1">
        <v>8</v>
      </c>
      <c r="BR27" s="1">
        <v>6</v>
      </c>
      <c r="BU27" s="1">
        <f t="shared" si="5"/>
        <v>6</v>
      </c>
      <c r="BW27" s="1">
        <f t="shared" si="0"/>
        <v>187</v>
      </c>
      <c r="BX27" s="1">
        <f t="shared" si="1"/>
        <v>75</v>
      </c>
      <c r="BZ27" s="1">
        <f t="shared" si="2"/>
        <v>38</v>
      </c>
      <c r="CA27" s="1">
        <f t="shared" si="3"/>
        <v>306</v>
      </c>
      <c r="CB27" s="1">
        <f t="shared" si="4"/>
        <v>2545</v>
      </c>
    </row>
    <row r="28" spans="1:80" ht="12.75">
      <c r="A28" s="2">
        <v>42490</v>
      </c>
      <c r="H28" s="1">
        <v>4</v>
      </c>
      <c r="I28" s="1">
        <v>2</v>
      </c>
      <c r="N28" s="1">
        <v>3</v>
      </c>
      <c r="P28" s="1">
        <v>8</v>
      </c>
      <c r="Q28" s="1">
        <v>203</v>
      </c>
      <c r="Z28" s="1">
        <v>68</v>
      </c>
      <c r="AB28" s="1">
        <v>2</v>
      </c>
      <c r="AD28" s="1">
        <v>3</v>
      </c>
      <c r="AE28" s="1">
        <v>3</v>
      </c>
      <c r="AF28" s="1">
        <v>1</v>
      </c>
      <c r="AG28" s="1">
        <v>5</v>
      </c>
      <c r="AH28" s="1">
        <v>2</v>
      </c>
      <c r="AK28" s="1">
        <v>3</v>
      </c>
      <c r="AL28" s="1">
        <v>5</v>
      </c>
      <c r="AT28" s="1">
        <v>1</v>
      </c>
      <c r="AU28" s="1">
        <v>8</v>
      </c>
      <c r="AW28" s="1">
        <v>4</v>
      </c>
      <c r="AX28" s="1">
        <v>3</v>
      </c>
      <c r="BB28" s="1">
        <v>1</v>
      </c>
      <c r="BE28" s="1">
        <v>2</v>
      </c>
      <c r="BJ28" s="1">
        <v>27</v>
      </c>
      <c r="BQ28" s="1">
        <v>8</v>
      </c>
      <c r="BR28" s="1">
        <v>6</v>
      </c>
      <c r="BU28" s="1">
        <f t="shared" si="5"/>
        <v>8</v>
      </c>
      <c r="BW28" s="1">
        <f t="shared" si="0"/>
        <v>210</v>
      </c>
      <c r="BX28" s="1">
        <f t="shared" si="1"/>
        <v>70</v>
      </c>
      <c r="BZ28" s="1">
        <f t="shared" si="2"/>
        <v>40</v>
      </c>
      <c r="CA28" s="1">
        <f t="shared" si="3"/>
        <v>328</v>
      </c>
      <c r="CB28" s="1">
        <f t="shared" si="4"/>
        <v>2970</v>
      </c>
    </row>
    <row r="29" spans="1:80" ht="12.75">
      <c r="A29" s="2">
        <v>42613</v>
      </c>
      <c r="H29" s="1">
        <v>4</v>
      </c>
      <c r="I29" s="1">
        <v>2</v>
      </c>
      <c r="N29" s="1">
        <v>3</v>
      </c>
      <c r="P29" s="1">
        <v>8</v>
      </c>
      <c r="Q29" s="1">
        <v>212</v>
      </c>
      <c r="Z29" s="1">
        <v>66</v>
      </c>
      <c r="AB29" s="1">
        <v>2</v>
      </c>
      <c r="AD29" s="1">
        <v>3</v>
      </c>
      <c r="AE29" s="1">
        <v>3</v>
      </c>
      <c r="AF29" s="1">
        <v>1</v>
      </c>
      <c r="AG29" s="1">
        <v>6</v>
      </c>
      <c r="AH29" s="1">
        <v>2</v>
      </c>
      <c r="AK29" s="1">
        <v>4</v>
      </c>
      <c r="AT29" s="1">
        <v>1</v>
      </c>
      <c r="AU29" s="1">
        <v>12</v>
      </c>
      <c r="AW29" s="1">
        <v>5</v>
      </c>
      <c r="AX29" s="1">
        <v>3</v>
      </c>
      <c r="BB29" s="1">
        <v>1</v>
      </c>
      <c r="BE29" s="1">
        <v>2</v>
      </c>
      <c r="BJ29" s="1">
        <v>31</v>
      </c>
      <c r="BQ29" s="1">
        <v>7</v>
      </c>
      <c r="BR29" s="1">
        <v>6</v>
      </c>
      <c r="BU29" s="1">
        <f t="shared" si="5"/>
        <v>8</v>
      </c>
      <c r="BW29" s="1">
        <f t="shared" si="0"/>
        <v>219</v>
      </c>
      <c r="BX29" s="1">
        <f t="shared" si="1"/>
        <v>68</v>
      </c>
      <c r="BZ29" s="1">
        <f t="shared" si="2"/>
        <v>42</v>
      </c>
      <c r="CA29" s="1">
        <f t="shared" si="3"/>
        <v>337</v>
      </c>
      <c r="CB29" s="1">
        <f t="shared" si="4"/>
        <v>3058</v>
      </c>
    </row>
    <row r="30" spans="1:80" ht="12.75">
      <c r="A30" s="2">
        <v>42735</v>
      </c>
      <c r="H30" s="1">
        <v>4</v>
      </c>
      <c r="I30" s="1">
        <v>1</v>
      </c>
      <c r="N30" s="1">
        <v>4</v>
      </c>
      <c r="P30" s="1">
        <v>13</v>
      </c>
      <c r="Q30" s="1">
        <v>214</v>
      </c>
      <c r="R30" s="1">
        <v>1</v>
      </c>
      <c r="W30" s="1">
        <v>65</v>
      </c>
      <c r="AB30" s="1">
        <v>2</v>
      </c>
      <c r="AD30" s="1">
        <v>2</v>
      </c>
      <c r="AE30" s="1">
        <v>3</v>
      </c>
      <c r="AF30" s="1">
        <v>1</v>
      </c>
      <c r="AG30" s="1">
        <v>6</v>
      </c>
      <c r="AH30" s="1">
        <v>2</v>
      </c>
      <c r="AK30" s="1">
        <v>6</v>
      </c>
      <c r="AT30" s="1">
        <v>1</v>
      </c>
      <c r="AU30" s="1">
        <v>12</v>
      </c>
      <c r="AW30" s="1">
        <v>6</v>
      </c>
      <c r="AX30" s="1">
        <v>3</v>
      </c>
      <c r="BB30" s="1">
        <v>1</v>
      </c>
      <c r="BE30" s="1">
        <v>2</v>
      </c>
      <c r="BH30" s="1">
        <v>8</v>
      </c>
      <c r="BJ30" s="1">
        <v>30</v>
      </c>
      <c r="BK30" s="1">
        <v>8</v>
      </c>
      <c r="BN30" s="1">
        <v>4</v>
      </c>
      <c r="BO30" s="1">
        <v>6</v>
      </c>
      <c r="BU30" s="1">
        <f t="shared" si="5"/>
        <v>13</v>
      </c>
      <c r="BW30" s="1">
        <f t="shared" si="0"/>
        <v>222</v>
      </c>
      <c r="BX30" s="1">
        <f t="shared" si="1"/>
        <v>67</v>
      </c>
      <c r="BZ30" s="1">
        <f t="shared" si="2"/>
        <v>44</v>
      </c>
      <c r="CA30" s="1">
        <f t="shared" si="3"/>
        <v>346</v>
      </c>
      <c r="CB30" s="1">
        <f t="shared" si="4"/>
        <v>3587</v>
      </c>
    </row>
    <row r="31" spans="1:80" ht="12.75">
      <c r="A31" s="2">
        <v>42855</v>
      </c>
      <c r="H31" s="1">
        <v>4</v>
      </c>
      <c r="I31" s="1">
        <v>1</v>
      </c>
      <c r="N31" s="1">
        <v>4</v>
      </c>
      <c r="P31" s="1">
        <v>12</v>
      </c>
      <c r="Q31" s="1">
        <v>198</v>
      </c>
      <c r="S31" s="1">
        <v>6</v>
      </c>
      <c r="U31" s="1">
        <v>20</v>
      </c>
      <c r="V31" s="1">
        <v>66</v>
      </c>
      <c r="AB31" s="1">
        <v>2</v>
      </c>
      <c r="AD31" s="1">
        <v>2</v>
      </c>
      <c r="AE31" s="1">
        <v>3</v>
      </c>
      <c r="AF31" s="1">
        <v>1</v>
      </c>
      <c r="AG31" s="1">
        <v>6</v>
      </c>
      <c r="AH31" s="1">
        <v>2</v>
      </c>
      <c r="AK31" s="1">
        <v>7</v>
      </c>
      <c r="AN31" s="1">
        <v>9</v>
      </c>
      <c r="AT31" s="1">
        <v>1</v>
      </c>
      <c r="AU31" s="1">
        <v>12</v>
      </c>
      <c r="AW31" s="1">
        <v>11</v>
      </c>
      <c r="AX31" s="1">
        <v>3</v>
      </c>
      <c r="BB31" s="1">
        <v>1</v>
      </c>
      <c r="BE31" s="1">
        <v>2</v>
      </c>
      <c r="BH31" s="1">
        <v>8</v>
      </c>
      <c r="BJ31" s="1">
        <v>24</v>
      </c>
      <c r="BK31" s="1">
        <v>8</v>
      </c>
      <c r="BL31" s="1">
        <v>1</v>
      </c>
      <c r="BM31" s="1">
        <v>6</v>
      </c>
      <c r="BU31" s="1">
        <f t="shared" si="5"/>
        <v>18</v>
      </c>
      <c r="BW31" s="1">
        <f t="shared" si="0"/>
        <v>226</v>
      </c>
      <c r="BX31" s="1">
        <f t="shared" si="1"/>
        <v>67</v>
      </c>
      <c r="BZ31" s="1">
        <f t="shared" si="2"/>
        <v>59</v>
      </c>
      <c r="CA31" s="1">
        <f t="shared" si="3"/>
        <v>370</v>
      </c>
      <c r="CB31" s="1">
        <f t="shared" si="4"/>
        <v>4127</v>
      </c>
    </row>
    <row r="32" spans="1:80" ht="12.75">
      <c r="A32" s="2">
        <v>42978</v>
      </c>
      <c r="G32" s="1">
        <v>4</v>
      </c>
      <c r="N32" s="1">
        <v>6</v>
      </c>
      <c r="P32" s="1">
        <v>12</v>
      </c>
      <c r="Q32" s="1">
        <v>194</v>
      </c>
      <c r="S32" s="1">
        <v>9</v>
      </c>
      <c r="U32" s="1">
        <v>42</v>
      </c>
      <c r="V32" s="1">
        <v>63</v>
      </c>
      <c r="AB32" s="1">
        <v>2</v>
      </c>
      <c r="AD32" s="1">
        <v>2</v>
      </c>
      <c r="AE32" s="1">
        <v>3</v>
      </c>
      <c r="AF32" s="1">
        <v>1</v>
      </c>
      <c r="AG32" s="1">
        <v>4</v>
      </c>
      <c r="AH32" s="1">
        <v>2</v>
      </c>
      <c r="AK32" s="1">
        <v>5</v>
      </c>
      <c r="AN32" s="1">
        <v>13</v>
      </c>
      <c r="AT32" s="1">
        <v>1</v>
      </c>
      <c r="AU32" s="1">
        <v>12</v>
      </c>
      <c r="AW32" s="1">
        <v>14</v>
      </c>
      <c r="AX32" s="1">
        <v>3</v>
      </c>
      <c r="BA32" s="1">
        <v>3</v>
      </c>
      <c r="BE32" s="1">
        <v>2</v>
      </c>
      <c r="BH32" s="1">
        <v>8</v>
      </c>
      <c r="BJ32" s="1">
        <v>25</v>
      </c>
      <c r="BK32" s="1">
        <v>11</v>
      </c>
      <c r="BL32" s="1">
        <v>2</v>
      </c>
      <c r="BM32" s="1">
        <v>6</v>
      </c>
      <c r="BU32" s="1">
        <f t="shared" si="5"/>
        <v>21</v>
      </c>
      <c r="BW32" s="1">
        <f t="shared" si="0"/>
        <v>246</v>
      </c>
      <c r="BX32" s="1">
        <f t="shared" si="1"/>
        <v>63</v>
      </c>
      <c r="BZ32" s="1">
        <f t="shared" si="2"/>
        <v>62</v>
      </c>
      <c r="CA32" s="1">
        <f t="shared" si="3"/>
        <v>392</v>
      </c>
      <c r="CB32" s="1">
        <f t="shared" si="4"/>
        <v>4623</v>
      </c>
    </row>
    <row r="33" spans="1:80" ht="12.75">
      <c r="A33" s="2">
        <v>43100</v>
      </c>
      <c r="G33" s="1">
        <v>4</v>
      </c>
      <c r="N33" s="1">
        <v>6</v>
      </c>
      <c r="P33" s="1">
        <v>12</v>
      </c>
      <c r="Q33" s="1">
        <v>177</v>
      </c>
      <c r="S33" s="1">
        <v>14</v>
      </c>
      <c r="U33" s="1">
        <v>57</v>
      </c>
      <c r="V33" s="1">
        <v>62</v>
      </c>
      <c r="AB33" s="1">
        <v>2</v>
      </c>
      <c r="AD33" s="1">
        <v>2</v>
      </c>
      <c r="AE33" s="1">
        <v>3</v>
      </c>
      <c r="AF33" s="1">
        <v>1</v>
      </c>
      <c r="AG33" s="1">
        <v>4</v>
      </c>
      <c r="AH33" s="1">
        <v>2</v>
      </c>
      <c r="AK33" s="1">
        <v>5</v>
      </c>
      <c r="AN33" s="1">
        <v>11</v>
      </c>
      <c r="AT33" s="1">
        <v>1</v>
      </c>
      <c r="AU33" s="1">
        <v>12</v>
      </c>
      <c r="AW33" s="1">
        <v>14</v>
      </c>
      <c r="AX33" s="1">
        <v>3</v>
      </c>
      <c r="BA33" s="1">
        <v>3</v>
      </c>
      <c r="BE33" s="1">
        <v>2</v>
      </c>
      <c r="BH33" s="1">
        <v>8</v>
      </c>
      <c r="BJ33" s="1">
        <v>26</v>
      </c>
      <c r="BK33" s="1">
        <v>11</v>
      </c>
      <c r="BL33" s="1">
        <v>2</v>
      </c>
      <c r="BM33" s="1">
        <v>6</v>
      </c>
      <c r="BU33" s="1">
        <f t="shared" si="5"/>
        <v>26</v>
      </c>
      <c r="BW33" s="1">
        <f t="shared" si="0"/>
        <v>244</v>
      </c>
      <c r="BX33" s="1">
        <f t="shared" si="1"/>
        <v>62</v>
      </c>
      <c r="BZ33" s="1">
        <f aca="true" t="shared" si="6" ref="BZ33:BZ38">SUM(AB33:AY33)</f>
        <v>60</v>
      </c>
      <c r="CA33" s="1">
        <f t="shared" si="3"/>
        <v>392</v>
      </c>
      <c r="CB33" s="1">
        <f t="shared" si="4"/>
        <v>5102</v>
      </c>
    </row>
    <row r="34" spans="1:80" ht="12.75">
      <c r="A34" s="2">
        <v>43220</v>
      </c>
      <c r="F34" s="1">
        <v>1</v>
      </c>
      <c r="G34" s="1">
        <v>3</v>
      </c>
      <c r="L34" s="1">
        <v>1</v>
      </c>
      <c r="M34" s="1">
        <v>5</v>
      </c>
      <c r="P34" s="1">
        <v>12</v>
      </c>
      <c r="Q34" s="1">
        <v>179</v>
      </c>
      <c r="S34" s="1">
        <v>19</v>
      </c>
      <c r="U34" s="1">
        <v>61</v>
      </c>
      <c r="V34" s="1">
        <v>56</v>
      </c>
      <c r="AB34" s="1">
        <v>2</v>
      </c>
      <c r="AE34" s="1">
        <v>3</v>
      </c>
      <c r="AG34" s="1">
        <v>4</v>
      </c>
      <c r="AH34" s="1">
        <v>2</v>
      </c>
      <c r="AK34" s="1">
        <v>5</v>
      </c>
      <c r="AN34" s="1">
        <v>10</v>
      </c>
      <c r="AU34" s="1">
        <v>12</v>
      </c>
      <c r="AW34" s="1">
        <v>16</v>
      </c>
      <c r="AX34" s="1">
        <v>3</v>
      </c>
      <c r="BA34" s="1">
        <v>3</v>
      </c>
      <c r="BD34" s="1">
        <v>3</v>
      </c>
      <c r="BE34" s="1">
        <v>2</v>
      </c>
      <c r="BH34" s="1">
        <v>8</v>
      </c>
      <c r="BJ34" s="1">
        <v>23</v>
      </c>
      <c r="BK34" s="1">
        <v>14</v>
      </c>
      <c r="BL34" s="1">
        <v>2</v>
      </c>
      <c r="BM34" s="1">
        <v>4</v>
      </c>
      <c r="BU34" s="1">
        <f t="shared" si="5"/>
        <v>33</v>
      </c>
      <c r="BW34" s="1">
        <f t="shared" si="0"/>
        <v>248</v>
      </c>
      <c r="BX34" s="1">
        <f t="shared" si="1"/>
        <v>56</v>
      </c>
      <c r="BZ34" s="1">
        <f t="shared" si="6"/>
        <v>57</v>
      </c>
      <c r="CA34" s="1">
        <f t="shared" si="3"/>
        <v>394</v>
      </c>
      <c r="CB34" s="1">
        <f t="shared" si="4"/>
        <v>5836</v>
      </c>
    </row>
    <row r="35" spans="1:80" ht="12.75">
      <c r="A35" s="2">
        <v>43343</v>
      </c>
      <c r="F35" s="1">
        <v>1</v>
      </c>
      <c r="G35" s="1">
        <v>2</v>
      </c>
      <c r="L35" s="1">
        <v>1</v>
      </c>
      <c r="M35" s="1">
        <v>5</v>
      </c>
      <c r="P35" s="1">
        <v>10</v>
      </c>
      <c r="Q35" s="1">
        <v>178</v>
      </c>
      <c r="S35" s="1">
        <v>22</v>
      </c>
      <c r="U35" s="1">
        <v>74</v>
      </c>
      <c r="V35" s="1">
        <v>58</v>
      </c>
      <c r="AB35" s="1">
        <v>2</v>
      </c>
      <c r="AE35" s="1">
        <v>3</v>
      </c>
      <c r="AG35" s="1">
        <v>4</v>
      </c>
      <c r="AK35" s="1">
        <v>5</v>
      </c>
      <c r="AN35" s="1">
        <v>12</v>
      </c>
      <c r="AU35" s="1">
        <v>11</v>
      </c>
      <c r="AW35" s="1">
        <v>14</v>
      </c>
      <c r="AX35" s="1">
        <v>3</v>
      </c>
      <c r="BA35" s="1">
        <v>3</v>
      </c>
      <c r="BD35" s="1">
        <v>3</v>
      </c>
      <c r="BE35" s="1">
        <v>2</v>
      </c>
      <c r="BH35" s="1">
        <v>8</v>
      </c>
      <c r="BJ35" s="1">
        <v>23</v>
      </c>
      <c r="BK35" s="1">
        <v>14</v>
      </c>
      <c r="BL35" s="1">
        <v>2</v>
      </c>
      <c r="BM35" s="1">
        <v>3</v>
      </c>
      <c r="BU35" s="1">
        <f t="shared" si="5"/>
        <v>34</v>
      </c>
      <c r="BW35" s="1">
        <f t="shared" si="0"/>
        <v>259</v>
      </c>
      <c r="BX35" s="1">
        <f t="shared" si="1"/>
        <v>58</v>
      </c>
      <c r="BZ35" s="1">
        <f t="shared" si="6"/>
        <v>54</v>
      </c>
      <c r="CA35" s="1">
        <f t="shared" si="3"/>
        <v>405</v>
      </c>
      <c r="CB35" s="1">
        <f t="shared" si="4"/>
        <v>6048</v>
      </c>
    </row>
    <row r="36" spans="1:80" ht="12.75">
      <c r="A36" s="2">
        <v>43465</v>
      </c>
      <c r="F36" s="1">
        <v>1</v>
      </c>
      <c r="G36" s="1">
        <v>4</v>
      </c>
      <c r="L36" s="1">
        <v>1</v>
      </c>
      <c r="M36" s="1">
        <v>5</v>
      </c>
      <c r="P36" s="1">
        <v>14</v>
      </c>
      <c r="Q36" s="1">
        <v>150</v>
      </c>
      <c r="R36" s="1">
        <v>1</v>
      </c>
      <c r="S36" s="1">
        <v>30</v>
      </c>
      <c r="U36" s="1">
        <v>84</v>
      </c>
      <c r="V36" s="1">
        <v>56</v>
      </c>
      <c r="AB36" s="1">
        <v>2</v>
      </c>
      <c r="AE36" s="1">
        <v>3</v>
      </c>
      <c r="AG36" s="1">
        <v>4</v>
      </c>
      <c r="AK36" s="1">
        <v>5</v>
      </c>
      <c r="AN36" s="1">
        <v>13</v>
      </c>
      <c r="AU36" s="1">
        <v>9</v>
      </c>
      <c r="AW36" s="1">
        <v>13</v>
      </c>
      <c r="AX36" s="1">
        <v>3</v>
      </c>
      <c r="BA36" s="1">
        <v>3</v>
      </c>
      <c r="BD36" s="1">
        <v>3</v>
      </c>
      <c r="BE36" s="1">
        <v>2</v>
      </c>
      <c r="BH36" s="1">
        <v>8</v>
      </c>
      <c r="BJ36" s="1">
        <v>24</v>
      </c>
      <c r="BK36" s="1">
        <v>14</v>
      </c>
      <c r="BL36" s="1">
        <v>4</v>
      </c>
      <c r="BM36" s="1">
        <v>3</v>
      </c>
      <c r="BU36" s="1">
        <f t="shared" si="5"/>
        <v>46</v>
      </c>
      <c r="BW36" s="1">
        <f t="shared" si="0"/>
        <v>243</v>
      </c>
      <c r="BX36" s="1">
        <f t="shared" si="1"/>
        <v>57</v>
      </c>
      <c r="BZ36" s="1">
        <f t="shared" si="6"/>
        <v>52</v>
      </c>
      <c r="CA36" s="1">
        <f t="shared" si="3"/>
        <v>398</v>
      </c>
      <c r="CB36" s="1">
        <f t="shared" si="4"/>
        <v>7087</v>
      </c>
    </row>
    <row r="37" spans="1:80" ht="12.75">
      <c r="A37" s="2">
        <v>43585</v>
      </c>
      <c r="F37" s="1">
        <v>1</v>
      </c>
      <c r="G37" s="1">
        <v>4</v>
      </c>
      <c r="M37" s="1">
        <v>6</v>
      </c>
      <c r="P37" s="1">
        <v>16</v>
      </c>
      <c r="Q37" s="1">
        <v>157</v>
      </c>
      <c r="R37" s="1">
        <v>1</v>
      </c>
      <c r="S37" s="1">
        <v>32</v>
      </c>
      <c r="U37" s="1">
        <v>92</v>
      </c>
      <c r="V37" s="1">
        <v>58</v>
      </c>
      <c r="AB37" s="1">
        <v>2</v>
      </c>
      <c r="AE37" s="1">
        <v>3</v>
      </c>
      <c r="AG37" s="1">
        <v>4</v>
      </c>
      <c r="AK37" s="1">
        <v>7</v>
      </c>
      <c r="AN37" s="1">
        <v>13</v>
      </c>
      <c r="AU37" s="1">
        <v>9</v>
      </c>
      <c r="AW37" s="1">
        <v>16</v>
      </c>
      <c r="AX37" s="1">
        <v>3</v>
      </c>
      <c r="BA37" s="1">
        <v>3</v>
      </c>
      <c r="BD37" s="1">
        <v>3</v>
      </c>
      <c r="BE37" s="1">
        <v>2</v>
      </c>
      <c r="BH37" s="1">
        <v>8</v>
      </c>
      <c r="BJ37" s="1">
        <v>24</v>
      </c>
      <c r="BK37" s="1">
        <v>14</v>
      </c>
      <c r="BL37" s="1">
        <v>4</v>
      </c>
      <c r="BM37" s="1">
        <v>3</v>
      </c>
      <c r="BU37" s="1">
        <f t="shared" si="5"/>
        <v>49</v>
      </c>
      <c r="BW37" s="1">
        <f t="shared" si="0"/>
        <v>259</v>
      </c>
      <c r="BX37" s="1">
        <f t="shared" si="1"/>
        <v>59</v>
      </c>
      <c r="BZ37" s="1">
        <f t="shared" si="6"/>
        <v>57</v>
      </c>
      <c r="CA37" s="1">
        <f t="shared" si="3"/>
        <v>424</v>
      </c>
      <c r="CB37" s="1">
        <f t="shared" si="4"/>
        <v>7549</v>
      </c>
    </row>
    <row r="38" spans="1:80" ht="12.75">
      <c r="A38" s="2">
        <v>43708</v>
      </c>
      <c r="F38" s="1">
        <v>1</v>
      </c>
      <c r="G38" s="1">
        <v>5</v>
      </c>
      <c r="M38" s="1">
        <v>8</v>
      </c>
      <c r="P38" s="1">
        <v>16</v>
      </c>
      <c r="Q38" s="1">
        <v>148</v>
      </c>
      <c r="R38" s="1">
        <v>1</v>
      </c>
      <c r="S38" s="1">
        <v>35</v>
      </c>
      <c r="U38" s="1">
        <v>96</v>
      </c>
      <c r="V38" s="1">
        <v>54</v>
      </c>
      <c r="AB38" s="1">
        <v>2</v>
      </c>
      <c r="AE38" s="1">
        <v>3</v>
      </c>
      <c r="AG38" s="1">
        <v>3</v>
      </c>
      <c r="AK38" s="1">
        <v>7</v>
      </c>
      <c r="AN38" s="1">
        <v>13</v>
      </c>
      <c r="AU38" s="1">
        <v>9</v>
      </c>
      <c r="AW38" s="1">
        <v>15</v>
      </c>
      <c r="AX38" s="1">
        <v>2</v>
      </c>
      <c r="BA38" s="1">
        <v>3</v>
      </c>
      <c r="BD38" s="1">
        <v>3</v>
      </c>
      <c r="BE38" s="1">
        <v>2</v>
      </c>
      <c r="BH38" s="1">
        <v>8</v>
      </c>
      <c r="BJ38" s="1">
        <v>24</v>
      </c>
      <c r="BK38" s="1">
        <v>14</v>
      </c>
      <c r="BL38" s="1">
        <v>4</v>
      </c>
      <c r="BM38" s="1">
        <v>3</v>
      </c>
      <c r="BU38" s="1">
        <f t="shared" si="5"/>
        <v>52</v>
      </c>
      <c r="BW38" s="1">
        <f t="shared" si="0"/>
        <v>257</v>
      </c>
      <c r="BX38" s="1">
        <f t="shared" si="1"/>
        <v>55</v>
      </c>
      <c r="BZ38" s="1">
        <f t="shared" si="6"/>
        <v>54</v>
      </c>
      <c r="CA38" s="1">
        <f t="shared" si="3"/>
        <v>418</v>
      </c>
      <c r="CB38" s="1">
        <f t="shared" si="4"/>
        <v>7825</v>
      </c>
    </row>
    <row r="39" spans="1:80" ht="12.75">
      <c r="A39" s="2">
        <v>43830</v>
      </c>
      <c r="F39" s="1">
        <v>1</v>
      </c>
      <c r="G39" s="1">
        <v>5</v>
      </c>
      <c r="M39" s="1">
        <v>8</v>
      </c>
      <c r="P39" s="1">
        <v>19</v>
      </c>
      <c r="Q39" s="1">
        <v>149</v>
      </c>
      <c r="R39" s="1">
        <v>1</v>
      </c>
      <c r="S39" s="1">
        <v>41</v>
      </c>
      <c r="U39" s="1">
        <v>100</v>
      </c>
      <c r="V39" s="1">
        <v>54</v>
      </c>
      <c r="AB39" s="1">
        <v>2</v>
      </c>
      <c r="AC39" s="1">
        <v>1</v>
      </c>
      <c r="AE39" s="1">
        <v>3</v>
      </c>
      <c r="AG39" s="1">
        <v>5</v>
      </c>
      <c r="AK39" s="1">
        <v>7</v>
      </c>
      <c r="AN39" s="1">
        <v>12</v>
      </c>
      <c r="AU39" s="1">
        <v>9</v>
      </c>
      <c r="AW39" s="1">
        <v>17</v>
      </c>
      <c r="AX39" s="1">
        <v>2</v>
      </c>
      <c r="BA39" s="1">
        <v>3</v>
      </c>
      <c r="BD39" s="1">
        <v>3</v>
      </c>
      <c r="BE39" s="1">
        <v>2</v>
      </c>
      <c r="BH39" s="1">
        <v>8</v>
      </c>
      <c r="BJ39" s="1">
        <v>24</v>
      </c>
      <c r="BK39" s="1">
        <v>16</v>
      </c>
      <c r="BL39" s="1">
        <v>4</v>
      </c>
      <c r="BM39" s="1">
        <v>3</v>
      </c>
      <c r="BU39" s="1">
        <f t="shared" si="5"/>
        <v>61</v>
      </c>
      <c r="BW39" s="1">
        <f t="shared" si="0"/>
        <v>262</v>
      </c>
      <c r="BX39" s="1">
        <f t="shared" si="1"/>
        <v>55</v>
      </c>
      <c r="BZ39" s="1">
        <f aca="true" t="shared" si="7" ref="BZ39:BZ44">SUM(AB39:AY39)</f>
        <v>58</v>
      </c>
      <c r="CA39" s="1">
        <f t="shared" si="3"/>
        <v>436</v>
      </c>
      <c r="CB39" s="1">
        <f t="shared" si="4"/>
        <v>8775</v>
      </c>
    </row>
    <row r="40" spans="1:80" ht="12.75">
      <c r="A40" s="2">
        <v>43951</v>
      </c>
      <c r="F40" s="1">
        <v>1</v>
      </c>
      <c r="G40" s="1">
        <v>3</v>
      </c>
      <c r="M40" s="1">
        <v>8</v>
      </c>
      <c r="P40" s="1">
        <v>23</v>
      </c>
      <c r="Q40" s="1">
        <v>141</v>
      </c>
      <c r="R40" s="1">
        <v>1</v>
      </c>
      <c r="S40" s="1">
        <v>47</v>
      </c>
      <c r="U40" s="1">
        <v>113</v>
      </c>
      <c r="V40" s="1">
        <v>56</v>
      </c>
      <c r="AB40" s="1">
        <v>2</v>
      </c>
      <c r="AC40" s="1">
        <v>1</v>
      </c>
      <c r="AE40" s="1">
        <v>3</v>
      </c>
      <c r="AG40" s="1">
        <v>5</v>
      </c>
      <c r="AK40" s="1">
        <v>7</v>
      </c>
      <c r="AM40" s="1">
        <v>2</v>
      </c>
      <c r="AN40" s="1">
        <v>15</v>
      </c>
      <c r="AU40" s="1">
        <v>8</v>
      </c>
      <c r="AW40" s="1">
        <v>18</v>
      </c>
      <c r="AX40" s="1">
        <v>2</v>
      </c>
      <c r="BA40" s="1">
        <v>3</v>
      </c>
      <c r="BD40" s="1">
        <v>3</v>
      </c>
      <c r="BE40" s="1">
        <v>2</v>
      </c>
      <c r="BH40" s="1">
        <v>8</v>
      </c>
      <c r="BJ40" s="1">
        <v>26</v>
      </c>
      <c r="BK40" s="1">
        <v>16</v>
      </c>
      <c r="BL40" s="1">
        <v>4</v>
      </c>
      <c r="BM40" s="1">
        <v>3</v>
      </c>
      <c r="BU40" s="1">
        <f t="shared" si="5"/>
        <v>71</v>
      </c>
      <c r="BW40" s="1">
        <f t="shared" si="0"/>
        <v>265</v>
      </c>
      <c r="BX40" s="1">
        <f t="shared" si="1"/>
        <v>57</v>
      </c>
      <c r="BZ40" s="1">
        <f t="shared" si="7"/>
        <v>63</v>
      </c>
      <c r="CA40" s="1">
        <f t="shared" si="3"/>
        <v>456</v>
      </c>
      <c r="CB40" s="1">
        <f t="shared" si="4"/>
        <v>9807</v>
      </c>
    </row>
    <row r="41" spans="1:80" ht="12.75">
      <c r="A41" s="2">
        <v>44074</v>
      </c>
      <c r="F41" s="1">
        <v>1</v>
      </c>
      <c r="G41" s="1">
        <v>5</v>
      </c>
      <c r="L41" s="1">
        <v>1</v>
      </c>
      <c r="M41" s="1">
        <v>6</v>
      </c>
      <c r="P41" s="1">
        <v>26</v>
      </c>
      <c r="Q41" s="1">
        <v>136</v>
      </c>
      <c r="R41" s="1">
        <v>1</v>
      </c>
      <c r="S41" s="1">
        <v>51</v>
      </c>
      <c r="U41" s="1">
        <v>120</v>
      </c>
      <c r="V41" s="1">
        <v>52</v>
      </c>
      <c r="AB41" s="1">
        <v>2</v>
      </c>
      <c r="AC41" s="1">
        <v>2</v>
      </c>
      <c r="AG41" s="1">
        <v>4</v>
      </c>
      <c r="AK41" s="1">
        <v>6</v>
      </c>
      <c r="AM41" s="1">
        <v>2</v>
      </c>
      <c r="AN41" s="1">
        <v>17</v>
      </c>
      <c r="AU41" s="1">
        <v>7</v>
      </c>
      <c r="AW41" s="1">
        <v>19</v>
      </c>
      <c r="AX41" s="1">
        <v>2</v>
      </c>
      <c r="BA41" s="1">
        <v>3</v>
      </c>
      <c r="BD41" s="1">
        <v>3</v>
      </c>
      <c r="BE41" s="1">
        <v>2</v>
      </c>
      <c r="BH41" s="1">
        <v>8</v>
      </c>
      <c r="BJ41" s="1">
        <v>13</v>
      </c>
      <c r="BK41" s="1">
        <v>20</v>
      </c>
      <c r="BL41" s="1">
        <v>5</v>
      </c>
      <c r="BU41" s="1">
        <f t="shared" si="5"/>
        <v>79</v>
      </c>
      <c r="BW41" s="1">
        <f t="shared" si="0"/>
        <v>267</v>
      </c>
      <c r="BX41" s="1">
        <f t="shared" si="1"/>
        <v>53</v>
      </c>
      <c r="BZ41" s="1">
        <f t="shared" si="7"/>
        <v>61</v>
      </c>
      <c r="CA41" s="1">
        <f t="shared" si="3"/>
        <v>460</v>
      </c>
      <c r="CB41" s="1">
        <f t="shared" si="4"/>
        <v>10623</v>
      </c>
    </row>
    <row r="42" spans="1:80" ht="12.75">
      <c r="A42" s="2">
        <v>44196</v>
      </c>
      <c r="F42" s="1">
        <v>1</v>
      </c>
      <c r="G42" s="1">
        <v>6</v>
      </c>
      <c r="L42" s="1">
        <v>1</v>
      </c>
      <c r="M42" s="1">
        <v>7</v>
      </c>
      <c r="P42" s="1">
        <v>27</v>
      </c>
      <c r="Q42" s="1">
        <v>136</v>
      </c>
      <c r="R42" s="1">
        <v>1</v>
      </c>
      <c r="S42" s="1">
        <v>60</v>
      </c>
      <c r="T42" s="1">
        <v>1</v>
      </c>
      <c r="U42" s="1">
        <v>124</v>
      </c>
      <c r="V42" s="1">
        <v>49</v>
      </c>
      <c r="AB42" s="1">
        <v>2</v>
      </c>
      <c r="AC42" s="1">
        <v>3</v>
      </c>
      <c r="AG42" s="1">
        <v>3</v>
      </c>
      <c r="AK42" s="1">
        <v>6</v>
      </c>
      <c r="AM42" s="1">
        <v>2</v>
      </c>
      <c r="AN42" s="1">
        <v>21</v>
      </c>
      <c r="AR42" s="1">
        <v>2</v>
      </c>
      <c r="AU42" s="1">
        <v>7</v>
      </c>
      <c r="AW42" s="1">
        <v>18</v>
      </c>
      <c r="AX42" s="1">
        <v>2</v>
      </c>
      <c r="BA42" s="1">
        <v>3</v>
      </c>
      <c r="BD42" s="1">
        <v>3</v>
      </c>
      <c r="BE42" s="1">
        <v>2</v>
      </c>
      <c r="BH42" s="1">
        <v>8</v>
      </c>
      <c r="BJ42" s="1">
        <v>13</v>
      </c>
      <c r="BK42" s="1">
        <v>20</v>
      </c>
      <c r="BL42" s="1">
        <v>7</v>
      </c>
      <c r="BU42" s="1">
        <f t="shared" si="5"/>
        <v>89</v>
      </c>
      <c r="BV42" s="1">
        <f aca="true" t="shared" si="8" ref="BV42:BV47">T42</f>
        <v>1</v>
      </c>
      <c r="BW42" s="1">
        <f t="shared" si="0"/>
        <v>273</v>
      </c>
      <c r="BX42" s="1">
        <f t="shared" si="1"/>
        <v>50</v>
      </c>
      <c r="BZ42" s="1">
        <f t="shared" si="7"/>
        <v>66</v>
      </c>
      <c r="CA42" s="1">
        <f t="shared" si="3"/>
        <v>479</v>
      </c>
      <c r="CB42" s="1">
        <f t="shared" si="4"/>
        <v>11720</v>
      </c>
    </row>
    <row r="43" spans="1:80" ht="12.75">
      <c r="A43" s="2">
        <v>44316</v>
      </c>
      <c r="F43" s="1">
        <v>1</v>
      </c>
      <c r="G43" s="1">
        <v>5</v>
      </c>
      <c r="L43" s="1">
        <v>1</v>
      </c>
      <c r="M43" s="1">
        <v>6</v>
      </c>
      <c r="P43" s="1">
        <v>29</v>
      </c>
      <c r="Q43" s="1">
        <v>131</v>
      </c>
      <c r="R43" s="1">
        <v>1</v>
      </c>
      <c r="S43" s="1">
        <v>61</v>
      </c>
      <c r="T43" s="1">
        <v>1</v>
      </c>
      <c r="U43" s="1">
        <v>135</v>
      </c>
      <c r="V43" s="1">
        <v>41</v>
      </c>
      <c r="AB43" s="1">
        <v>2</v>
      </c>
      <c r="AC43" s="1">
        <v>3</v>
      </c>
      <c r="AG43" s="1">
        <v>3</v>
      </c>
      <c r="AK43" s="1">
        <v>5</v>
      </c>
      <c r="AM43" s="1">
        <v>2</v>
      </c>
      <c r="AN43" s="1">
        <v>23</v>
      </c>
      <c r="AR43" s="1">
        <v>3</v>
      </c>
      <c r="AU43" s="1">
        <v>7</v>
      </c>
      <c r="AW43" s="1">
        <v>18</v>
      </c>
      <c r="AX43" s="1">
        <v>1</v>
      </c>
      <c r="BA43" s="1">
        <v>3</v>
      </c>
      <c r="BD43" s="1">
        <v>3</v>
      </c>
      <c r="BE43" s="1">
        <v>2</v>
      </c>
      <c r="BH43" s="1">
        <v>10</v>
      </c>
      <c r="BJ43" s="1">
        <v>11</v>
      </c>
      <c r="BK43" s="1">
        <v>24</v>
      </c>
      <c r="BL43" s="1">
        <v>9</v>
      </c>
      <c r="BU43" s="1">
        <f t="shared" si="5"/>
        <v>92</v>
      </c>
      <c r="BV43" s="1">
        <f t="shared" si="8"/>
        <v>1</v>
      </c>
      <c r="BW43" s="1">
        <f t="shared" si="0"/>
        <v>277</v>
      </c>
      <c r="BX43" s="1">
        <f t="shared" si="1"/>
        <v>42</v>
      </c>
      <c r="BZ43" s="1">
        <f t="shared" si="7"/>
        <v>67</v>
      </c>
      <c r="CA43" s="1">
        <f t="shared" si="3"/>
        <v>479</v>
      </c>
      <c r="CB43" s="1">
        <f t="shared" si="4"/>
        <v>12052</v>
      </c>
    </row>
    <row r="44" spans="1:80" ht="12.75">
      <c r="A44" s="2">
        <v>44439</v>
      </c>
      <c r="F44" s="1">
        <v>1</v>
      </c>
      <c r="G44" s="1">
        <v>4</v>
      </c>
      <c r="L44" s="1">
        <v>1</v>
      </c>
      <c r="M44" s="1">
        <v>7</v>
      </c>
      <c r="P44" s="1">
        <v>32</v>
      </c>
      <c r="Q44" s="1">
        <v>121</v>
      </c>
      <c r="R44" s="1">
        <v>1</v>
      </c>
      <c r="S44" s="1">
        <v>64</v>
      </c>
      <c r="T44" s="1">
        <v>1</v>
      </c>
      <c r="U44" s="1">
        <v>134</v>
      </c>
      <c r="V44" s="1">
        <v>38</v>
      </c>
      <c r="AB44" s="1">
        <v>2</v>
      </c>
      <c r="AC44" s="1">
        <v>3</v>
      </c>
      <c r="AG44" s="1">
        <v>3</v>
      </c>
      <c r="AK44" s="1">
        <v>5</v>
      </c>
      <c r="AM44" s="1">
        <v>2</v>
      </c>
      <c r="AN44" s="1">
        <v>24</v>
      </c>
      <c r="AR44" s="1">
        <v>3</v>
      </c>
      <c r="AU44" s="1">
        <v>7</v>
      </c>
      <c r="AW44" s="1">
        <v>16</v>
      </c>
      <c r="AX44" s="1">
        <v>1</v>
      </c>
      <c r="BA44" s="1">
        <v>3</v>
      </c>
      <c r="BD44" s="1">
        <v>3</v>
      </c>
      <c r="BE44" s="1">
        <v>2</v>
      </c>
      <c r="BH44" s="1">
        <v>10</v>
      </c>
      <c r="BJ44" s="1">
        <v>11</v>
      </c>
      <c r="BK44" s="1">
        <v>24</v>
      </c>
      <c r="BL44" s="1">
        <v>9</v>
      </c>
      <c r="BU44" s="1">
        <f t="shared" si="5"/>
        <v>98</v>
      </c>
      <c r="BV44" s="1">
        <f t="shared" si="8"/>
        <v>1</v>
      </c>
      <c r="BW44" s="1">
        <f t="shared" si="0"/>
        <v>266</v>
      </c>
      <c r="BX44" s="1">
        <f t="shared" si="1"/>
        <v>39</v>
      </c>
      <c r="BZ44" s="1">
        <f t="shared" si="7"/>
        <v>66</v>
      </c>
      <c r="CA44" s="1">
        <f t="shared" si="3"/>
        <v>470</v>
      </c>
      <c r="CB44" s="1">
        <f t="shared" si="4"/>
        <v>12539</v>
      </c>
    </row>
    <row r="45" spans="1:80" ht="12.75">
      <c r="A45" s="2">
        <v>44561</v>
      </c>
      <c r="F45" s="1">
        <v>1</v>
      </c>
      <c r="G45" s="1">
        <v>4</v>
      </c>
      <c r="L45" s="1">
        <v>1</v>
      </c>
      <c r="M45" s="1">
        <v>7</v>
      </c>
      <c r="P45" s="1">
        <v>38</v>
      </c>
      <c r="Q45" s="1">
        <v>114</v>
      </c>
      <c r="R45" s="1">
        <v>1</v>
      </c>
      <c r="S45" s="1">
        <v>70</v>
      </c>
      <c r="T45" s="1">
        <v>1</v>
      </c>
      <c r="U45" s="1">
        <v>138</v>
      </c>
      <c r="V45" s="1">
        <v>34</v>
      </c>
      <c r="AB45" s="1">
        <v>2</v>
      </c>
      <c r="AC45" s="1">
        <v>3</v>
      </c>
      <c r="AG45" s="1">
        <v>4</v>
      </c>
      <c r="AK45" s="1">
        <v>4</v>
      </c>
      <c r="AM45" s="1">
        <v>2</v>
      </c>
      <c r="AN45" s="1">
        <v>23</v>
      </c>
      <c r="AR45" s="1">
        <v>3</v>
      </c>
      <c r="AU45" s="1">
        <v>7</v>
      </c>
      <c r="AW45" s="1">
        <v>16</v>
      </c>
      <c r="AX45" s="1">
        <v>1</v>
      </c>
      <c r="BA45" s="1">
        <v>3</v>
      </c>
      <c r="BD45" s="1">
        <v>3</v>
      </c>
      <c r="BE45" s="1">
        <v>2</v>
      </c>
      <c r="BH45" s="1">
        <v>10</v>
      </c>
      <c r="BJ45" s="1">
        <v>10</v>
      </c>
      <c r="BK45" s="1">
        <v>24</v>
      </c>
      <c r="BL45" s="1">
        <v>9</v>
      </c>
      <c r="BU45" s="1">
        <f t="shared" si="5"/>
        <v>110</v>
      </c>
      <c r="BV45" s="1">
        <f t="shared" si="8"/>
        <v>1</v>
      </c>
      <c r="BW45" s="1">
        <f t="shared" si="0"/>
        <v>263</v>
      </c>
      <c r="BX45" s="1">
        <f t="shared" si="1"/>
        <v>35</v>
      </c>
      <c r="BZ45" s="1">
        <f aca="true" t="shared" si="9" ref="BZ45:BZ50">SUM(AB45:AY45)</f>
        <v>65</v>
      </c>
      <c r="CA45" s="1">
        <f t="shared" si="3"/>
        <v>474</v>
      </c>
      <c r="CB45" s="1">
        <f t="shared" si="4"/>
        <v>13705</v>
      </c>
    </row>
    <row r="46" spans="1:80" ht="12.75">
      <c r="A46" s="2">
        <v>44681</v>
      </c>
      <c r="F46" s="1">
        <v>1</v>
      </c>
      <c r="G46" s="1">
        <v>4</v>
      </c>
      <c r="L46" s="1">
        <v>1</v>
      </c>
      <c r="M46" s="1">
        <v>7</v>
      </c>
      <c r="P46" s="1">
        <v>43</v>
      </c>
      <c r="Q46" s="1">
        <v>110</v>
      </c>
      <c r="S46" s="1">
        <v>80</v>
      </c>
      <c r="T46" s="1">
        <v>1</v>
      </c>
      <c r="U46" s="1">
        <v>139</v>
      </c>
      <c r="V46" s="1">
        <v>31</v>
      </c>
      <c r="AB46" s="1">
        <v>2</v>
      </c>
      <c r="AC46" s="1">
        <v>3</v>
      </c>
      <c r="AG46" s="1">
        <v>4</v>
      </c>
      <c r="AK46" s="1">
        <v>4</v>
      </c>
      <c r="AM46" s="1">
        <v>2</v>
      </c>
      <c r="AN46" s="1">
        <v>22</v>
      </c>
      <c r="AO46" s="1">
        <v>5</v>
      </c>
      <c r="AR46" s="1">
        <v>3</v>
      </c>
      <c r="AU46" s="1">
        <v>7</v>
      </c>
      <c r="AW46" s="1">
        <v>17</v>
      </c>
      <c r="AZ46" s="1">
        <v>1</v>
      </c>
      <c r="BA46" s="1">
        <v>2</v>
      </c>
      <c r="BD46" s="1">
        <v>3</v>
      </c>
      <c r="BE46" s="1">
        <v>2</v>
      </c>
      <c r="BF46" s="1">
        <v>1</v>
      </c>
      <c r="BG46" s="1">
        <v>15</v>
      </c>
      <c r="BH46" s="1">
        <v>12</v>
      </c>
      <c r="BJ46" s="1">
        <v>9</v>
      </c>
      <c r="BK46" s="1">
        <v>40</v>
      </c>
      <c r="BL46" s="1">
        <v>14</v>
      </c>
      <c r="BU46" s="1">
        <f t="shared" si="5"/>
        <v>125</v>
      </c>
      <c r="BV46" s="1">
        <f t="shared" si="8"/>
        <v>1</v>
      </c>
      <c r="BW46" s="1">
        <f t="shared" si="0"/>
        <v>260</v>
      </c>
      <c r="BX46" s="1">
        <f t="shared" si="1"/>
        <v>31</v>
      </c>
      <c r="BZ46" s="1">
        <f t="shared" si="9"/>
        <v>69</v>
      </c>
      <c r="CA46" s="1">
        <f t="shared" si="3"/>
        <v>486</v>
      </c>
      <c r="CB46" s="1">
        <f t="shared" si="4"/>
        <v>15171</v>
      </c>
    </row>
    <row r="47" spans="1:80" ht="12.75">
      <c r="A47" s="2">
        <v>44804</v>
      </c>
      <c r="F47" s="1">
        <v>1</v>
      </c>
      <c r="G47" s="1">
        <v>4</v>
      </c>
      <c r="L47" s="1">
        <v>1</v>
      </c>
      <c r="M47" s="1">
        <v>7</v>
      </c>
      <c r="O47" s="1">
        <v>2</v>
      </c>
      <c r="P47" s="1">
        <v>46</v>
      </c>
      <c r="Q47" s="1">
        <v>114</v>
      </c>
      <c r="S47" s="1">
        <v>86</v>
      </c>
      <c r="T47" s="1">
        <v>1</v>
      </c>
      <c r="U47" s="1">
        <v>134</v>
      </c>
      <c r="V47" s="1">
        <v>31</v>
      </c>
      <c r="AB47" s="1">
        <v>2</v>
      </c>
      <c r="AC47" s="1">
        <v>3</v>
      </c>
      <c r="AG47" s="1">
        <v>4</v>
      </c>
      <c r="AK47" s="1">
        <v>4</v>
      </c>
      <c r="AM47" s="1">
        <v>2</v>
      </c>
      <c r="AN47" s="1">
        <v>23</v>
      </c>
      <c r="AO47" s="1">
        <v>7</v>
      </c>
      <c r="AR47" s="1">
        <v>3</v>
      </c>
      <c r="AU47" s="1">
        <v>6</v>
      </c>
      <c r="AV47" s="1">
        <v>2</v>
      </c>
      <c r="AW47" s="1">
        <v>16</v>
      </c>
      <c r="AZ47" s="1">
        <v>1</v>
      </c>
      <c r="BA47" s="1">
        <v>2</v>
      </c>
      <c r="BD47" s="1">
        <v>3</v>
      </c>
      <c r="BE47" s="1">
        <v>2</v>
      </c>
      <c r="BF47" s="1">
        <v>1</v>
      </c>
      <c r="BG47" s="1">
        <v>15</v>
      </c>
      <c r="BH47" s="1">
        <v>12</v>
      </c>
      <c r="BJ47" s="1">
        <v>9</v>
      </c>
      <c r="BK47" s="1">
        <v>42</v>
      </c>
      <c r="BL47" s="1">
        <v>13</v>
      </c>
      <c r="BT47" s="1">
        <f>B47+O47</f>
        <v>2</v>
      </c>
      <c r="BU47" s="1">
        <f t="shared" si="5"/>
        <v>134</v>
      </c>
      <c r="BV47" s="1">
        <f t="shared" si="8"/>
        <v>1</v>
      </c>
      <c r="BW47" s="1">
        <f t="shared" si="0"/>
        <v>259</v>
      </c>
      <c r="BX47" s="1">
        <f t="shared" si="1"/>
        <v>31</v>
      </c>
      <c r="BZ47" s="1">
        <f t="shared" si="9"/>
        <v>72</v>
      </c>
      <c r="CA47" s="1">
        <f>SUM(BT47:BZ47)</f>
        <v>499</v>
      </c>
      <c r="CB47" s="1">
        <f>BT47*400+BU47*100+BV47*40+BW47*10+BX47</f>
        <v>16861</v>
      </c>
    </row>
    <row r="48" spans="1:80" ht="12.75">
      <c r="A48" s="2">
        <v>44926</v>
      </c>
      <c r="C48" s="1">
        <v>1</v>
      </c>
      <c r="D48" s="1">
        <v>4</v>
      </c>
      <c r="L48" s="1">
        <v>1</v>
      </c>
      <c r="M48" s="1">
        <v>7</v>
      </c>
      <c r="O48" s="1">
        <v>2</v>
      </c>
      <c r="P48" s="1">
        <v>47</v>
      </c>
      <c r="Q48" s="1">
        <v>113</v>
      </c>
      <c r="S48" s="1">
        <v>90</v>
      </c>
      <c r="T48" s="1">
        <v>1</v>
      </c>
      <c r="U48" s="1">
        <v>137</v>
      </c>
      <c r="V48" s="1">
        <v>29</v>
      </c>
      <c r="AB48" s="1">
        <v>2</v>
      </c>
      <c r="AC48" s="1">
        <v>3</v>
      </c>
      <c r="AG48" s="1">
        <v>4</v>
      </c>
      <c r="AK48" s="1">
        <v>3</v>
      </c>
      <c r="AM48" s="1">
        <v>2</v>
      </c>
      <c r="AN48" s="1">
        <v>23</v>
      </c>
      <c r="AO48" s="1">
        <v>12</v>
      </c>
      <c r="AR48" s="1">
        <v>3</v>
      </c>
      <c r="AS48" s="1">
        <v>1</v>
      </c>
      <c r="AU48" s="1">
        <v>6</v>
      </c>
      <c r="AV48" s="1">
        <v>2</v>
      </c>
      <c r="AW48" s="1">
        <v>16</v>
      </c>
      <c r="AZ48" s="1">
        <v>3</v>
      </c>
      <c r="BD48" s="1">
        <v>3</v>
      </c>
      <c r="BE48" s="1">
        <v>2</v>
      </c>
      <c r="BF48" s="1">
        <v>3</v>
      </c>
      <c r="BG48" s="1">
        <v>15</v>
      </c>
      <c r="BH48" s="1">
        <v>14</v>
      </c>
      <c r="BJ48" s="1">
        <v>9</v>
      </c>
      <c r="BK48" s="1">
        <v>42</v>
      </c>
      <c r="BL48" s="1">
        <v>14</v>
      </c>
      <c r="BT48" s="1">
        <f>B48+O48</f>
        <v>2</v>
      </c>
      <c r="BU48" s="1">
        <f t="shared" si="5"/>
        <v>139</v>
      </c>
      <c r="BV48" s="1">
        <f>T48</f>
        <v>1</v>
      </c>
      <c r="BW48" s="1">
        <f t="shared" si="0"/>
        <v>261</v>
      </c>
      <c r="BX48" s="1">
        <f t="shared" si="1"/>
        <v>29</v>
      </c>
      <c r="BZ48" s="1">
        <f t="shared" si="9"/>
        <v>77</v>
      </c>
      <c r="CA48" s="1">
        <f>SUM(BT48:BZ48)</f>
        <v>509</v>
      </c>
      <c r="CB48" s="1">
        <f>BT48*400+BU48*100+BV48*40+BW48*10+BX48</f>
        <v>17379</v>
      </c>
    </row>
    <row r="49" spans="1:80" ht="12.75">
      <c r="A49" s="2">
        <v>45046</v>
      </c>
      <c r="C49" s="1">
        <v>1</v>
      </c>
      <c r="D49" s="1">
        <v>5</v>
      </c>
      <c r="E49" s="1">
        <v>2</v>
      </c>
      <c r="L49" s="1">
        <v>1</v>
      </c>
      <c r="M49" s="1">
        <v>7</v>
      </c>
      <c r="O49" s="1">
        <v>3</v>
      </c>
      <c r="P49" s="1">
        <v>49</v>
      </c>
      <c r="Q49" s="1">
        <v>109</v>
      </c>
      <c r="S49" s="1">
        <v>93</v>
      </c>
      <c r="T49" s="1">
        <v>1</v>
      </c>
      <c r="U49" s="1">
        <v>138</v>
      </c>
      <c r="V49" s="1">
        <v>25</v>
      </c>
      <c r="AB49" s="1">
        <v>2</v>
      </c>
      <c r="AC49" s="1">
        <v>3</v>
      </c>
      <c r="AG49" s="1">
        <v>3</v>
      </c>
      <c r="AK49" s="1">
        <v>3</v>
      </c>
      <c r="AM49" s="1">
        <v>2</v>
      </c>
      <c r="AN49" s="1">
        <v>23</v>
      </c>
      <c r="AO49" s="1">
        <v>17</v>
      </c>
      <c r="AR49" s="1">
        <v>3</v>
      </c>
      <c r="AS49" s="1">
        <v>6</v>
      </c>
      <c r="AU49" s="1">
        <v>6</v>
      </c>
      <c r="AV49" s="1">
        <v>2</v>
      </c>
      <c r="AW49" s="1">
        <v>16</v>
      </c>
      <c r="AZ49" s="1">
        <v>3</v>
      </c>
      <c r="BD49" s="1">
        <v>3</v>
      </c>
      <c r="BE49" s="1">
        <v>2</v>
      </c>
      <c r="BF49" s="1">
        <v>3</v>
      </c>
      <c r="BG49" s="1">
        <v>15</v>
      </c>
      <c r="BH49" s="1">
        <v>15</v>
      </c>
      <c r="BJ49" s="1">
        <v>9</v>
      </c>
      <c r="BK49" s="1">
        <v>47</v>
      </c>
      <c r="BL49" s="1">
        <v>13</v>
      </c>
      <c r="BT49" s="1">
        <f>B49+O49</f>
        <v>3</v>
      </c>
      <c r="BU49" s="1">
        <f t="shared" si="5"/>
        <v>144</v>
      </c>
      <c r="BV49" s="1">
        <f>T49</f>
        <v>1</v>
      </c>
      <c r="BW49" s="1">
        <f t="shared" si="0"/>
        <v>259</v>
      </c>
      <c r="BX49" s="1">
        <f>E49+I49+R49+V49+W49+Z49</f>
        <v>27</v>
      </c>
      <c r="BZ49" s="1">
        <f t="shared" si="9"/>
        <v>86</v>
      </c>
      <c r="CA49" s="1">
        <f>SUM(BT49:BZ49)</f>
        <v>520</v>
      </c>
      <c r="CB49" s="1">
        <f>BT49*400+BU49*100+BV49*40+BW49*10+BX49</f>
        <v>18257</v>
      </c>
    </row>
    <row r="50" spans="1:80" ht="12.75">
      <c r="A50" s="2">
        <v>45169</v>
      </c>
      <c r="C50" s="1">
        <v>1</v>
      </c>
      <c r="D50" s="1">
        <v>7</v>
      </c>
      <c r="E50" s="1">
        <v>2</v>
      </c>
      <c r="L50" s="1">
        <v>1</v>
      </c>
      <c r="M50" s="1">
        <v>7</v>
      </c>
      <c r="O50" s="1">
        <v>3</v>
      </c>
      <c r="P50" s="1">
        <v>54</v>
      </c>
      <c r="Q50" s="1">
        <v>94</v>
      </c>
      <c r="S50" s="1">
        <v>101</v>
      </c>
      <c r="T50" s="1">
        <v>1</v>
      </c>
      <c r="U50" s="1">
        <v>136</v>
      </c>
      <c r="V50" s="1">
        <v>25</v>
      </c>
      <c r="AB50" s="1">
        <v>2</v>
      </c>
      <c r="AC50" s="1">
        <v>4</v>
      </c>
      <c r="AG50" s="1">
        <v>2</v>
      </c>
      <c r="AK50" s="1">
        <v>3</v>
      </c>
      <c r="AM50" s="1">
        <v>2</v>
      </c>
      <c r="AN50" s="1">
        <v>23</v>
      </c>
      <c r="AO50" s="6">
        <v>17</v>
      </c>
      <c r="AR50" s="1">
        <v>3</v>
      </c>
      <c r="AS50" s="1">
        <v>8</v>
      </c>
      <c r="AU50" s="1">
        <v>5</v>
      </c>
      <c r="AV50" s="1">
        <v>5</v>
      </c>
      <c r="AW50" s="1">
        <v>15</v>
      </c>
      <c r="AZ50" s="1">
        <v>3</v>
      </c>
      <c r="BD50" s="1">
        <v>3</v>
      </c>
      <c r="BE50" s="1">
        <v>2</v>
      </c>
      <c r="BF50" s="1">
        <v>3</v>
      </c>
      <c r="BG50" s="1">
        <v>15</v>
      </c>
      <c r="BH50" s="1">
        <v>15</v>
      </c>
      <c r="BJ50" s="1">
        <v>5</v>
      </c>
      <c r="BK50" s="1">
        <v>47</v>
      </c>
      <c r="BL50" s="1">
        <v>14</v>
      </c>
      <c r="BT50" s="1">
        <f>B50+O50</f>
        <v>3</v>
      </c>
      <c r="BU50" s="1">
        <f t="shared" si="5"/>
        <v>157</v>
      </c>
      <c r="BV50" s="1">
        <f>T50</f>
        <v>1</v>
      </c>
      <c r="BW50" s="1">
        <f t="shared" si="0"/>
        <v>244</v>
      </c>
      <c r="BX50" s="1">
        <f>E50+I50+R50+V50+W50+Z50</f>
        <v>27</v>
      </c>
      <c r="BZ50" s="1">
        <f t="shared" si="9"/>
        <v>89</v>
      </c>
      <c r="CA50" s="1">
        <f>SUM(BT50:BZ50)</f>
        <v>521</v>
      </c>
      <c r="CB50" s="1">
        <f>BT50*400+BU50*100+BV50*40+BW50*10+BX50</f>
        <v>19407</v>
      </c>
    </row>
    <row r="51" spans="1:80" ht="12.75">
      <c r="A51" s="2">
        <v>45291</v>
      </c>
      <c r="C51" s="1">
        <v>3</v>
      </c>
      <c r="D51" s="1">
        <v>7</v>
      </c>
      <c r="E51" s="1">
        <v>2</v>
      </c>
      <c r="L51" s="1">
        <v>1</v>
      </c>
      <c r="M51" s="1">
        <v>7</v>
      </c>
      <c r="O51" s="1">
        <v>3</v>
      </c>
      <c r="P51" s="1">
        <v>55</v>
      </c>
      <c r="Q51" s="1">
        <v>93</v>
      </c>
      <c r="S51" s="1">
        <v>106</v>
      </c>
      <c r="T51" s="1">
        <v>1</v>
      </c>
      <c r="U51" s="1">
        <v>132</v>
      </c>
      <c r="V51" s="1">
        <v>24</v>
      </c>
      <c r="AB51" s="1">
        <v>2</v>
      </c>
      <c r="AC51" s="1">
        <v>4</v>
      </c>
      <c r="AG51" s="1">
        <v>2</v>
      </c>
      <c r="AK51" s="1">
        <v>3</v>
      </c>
      <c r="AM51" s="1">
        <v>2</v>
      </c>
      <c r="AN51" s="1">
        <v>24</v>
      </c>
      <c r="AO51" s="7">
        <v>21</v>
      </c>
      <c r="AR51" s="1">
        <v>3</v>
      </c>
      <c r="AS51" s="1">
        <v>9</v>
      </c>
      <c r="AU51" s="1">
        <v>4</v>
      </c>
      <c r="AV51" s="1">
        <v>5</v>
      </c>
      <c r="AW51" s="1">
        <v>14</v>
      </c>
      <c r="AZ51" s="1">
        <v>3</v>
      </c>
      <c r="BD51" s="1">
        <v>3</v>
      </c>
      <c r="BE51" s="1">
        <v>2</v>
      </c>
      <c r="BF51" s="1">
        <v>3</v>
      </c>
      <c r="BG51" s="1">
        <v>15</v>
      </c>
      <c r="BH51" s="1">
        <v>15</v>
      </c>
      <c r="BJ51" s="1">
        <v>5</v>
      </c>
      <c r="BK51" s="1">
        <v>47</v>
      </c>
      <c r="BL51" s="1">
        <v>15</v>
      </c>
      <c r="BT51" s="1">
        <f>B51+O51</f>
        <v>3</v>
      </c>
      <c r="BU51" s="1">
        <f t="shared" si="5"/>
        <v>165</v>
      </c>
      <c r="BV51" s="1">
        <f>T51</f>
        <v>1</v>
      </c>
      <c r="BW51" s="1">
        <f t="shared" si="0"/>
        <v>239</v>
      </c>
      <c r="BX51" s="1">
        <f>E51+I51+R51+V51+W51+Z51</f>
        <v>26</v>
      </c>
      <c r="BZ51" s="1">
        <f>SUM(AB51:AY51)</f>
        <v>93</v>
      </c>
      <c r="CA51" s="1">
        <f>SUM(BT51:BZ51)</f>
        <v>527</v>
      </c>
      <c r="CB51" s="1">
        <f>BT51*400+BU51*100+BV51*40+BW51*10+BX51</f>
        <v>20156</v>
      </c>
    </row>
    <row r="52" spans="1:80" ht="12.75">
      <c r="A52" s="2">
        <v>45412</v>
      </c>
      <c r="C52" s="1">
        <v>3</v>
      </c>
      <c r="D52" s="1">
        <v>7</v>
      </c>
      <c r="E52" s="1">
        <v>2</v>
      </c>
      <c r="J52" s="1">
        <v>4</v>
      </c>
      <c r="K52" s="1">
        <v>7</v>
      </c>
      <c r="O52" s="1">
        <v>3</v>
      </c>
      <c r="P52" s="1">
        <v>60</v>
      </c>
      <c r="Q52" s="1">
        <v>83</v>
      </c>
      <c r="S52" s="1">
        <v>115</v>
      </c>
      <c r="T52" s="1">
        <v>1</v>
      </c>
      <c r="U52" s="1">
        <v>129</v>
      </c>
      <c r="V52" s="1">
        <v>24</v>
      </c>
      <c r="AB52" s="1">
        <v>2</v>
      </c>
      <c r="AC52" s="1">
        <v>3</v>
      </c>
      <c r="AG52" s="1">
        <v>2</v>
      </c>
      <c r="AK52" s="1">
        <v>3</v>
      </c>
      <c r="AM52" s="1">
        <v>2</v>
      </c>
      <c r="AN52" s="1">
        <v>25</v>
      </c>
      <c r="AO52" s="7">
        <v>26</v>
      </c>
      <c r="AR52" s="1">
        <v>2</v>
      </c>
      <c r="AS52" s="1">
        <v>10</v>
      </c>
      <c r="AU52" s="1">
        <v>5</v>
      </c>
      <c r="AV52" s="1">
        <v>5</v>
      </c>
      <c r="AW52" s="1">
        <v>10</v>
      </c>
      <c r="AZ52" s="1">
        <v>3</v>
      </c>
      <c r="BC52" s="1">
        <v>3</v>
      </c>
      <c r="BE52" s="1">
        <v>3</v>
      </c>
      <c r="BF52" s="1">
        <v>3</v>
      </c>
      <c r="BG52" s="1">
        <v>15</v>
      </c>
      <c r="BH52" s="1">
        <v>15</v>
      </c>
      <c r="BJ52" s="1">
        <v>5</v>
      </c>
      <c r="BK52" s="1">
        <v>47</v>
      </c>
      <c r="BL52" s="1">
        <v>15</v>
      </c>
      <c r="BT52" s="1">
        <f>B52+O52</f>
        <v>3</v>
      </c>
      <c r="BU52" s="1">
        <f>C52+F52+J52+L52+P52+S52</f>
        <v>182</v>
      </c>
      <c r="BV52" s="1">
        <f>T52</f>
        <v>1</v>
      </c>
      <c r="BW52" s="1">
        <f>D52+G52+H52+K52+M52+N52+Q52+U52+X52+Y52</f>
        <v>226</v>
      </c>
      <c r="BX52" s="1">
        <f>E52+I52+R52+V52+W52+Z52</f>
        <v>26</v>
      </c>
      <c r="BZ52" s="1">
        <f>SUM(AB52:AY52)</f>
        <v>95</v>
      </c>
      <c r="CA52" s="1">
        <f>SUM(BT52:BZ52)</f>
        <v>533</v>
      </c>
      <c r="CB52" s="1">
        <f>BT52*400+BU52*100+BV52*40+BW52*10+BX52</f>
        <v>21726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Chris Caputo</cp:lastModifiedBy>
  <cp:lastPrinted>2011-05-28T22:54:02Z</cp:lastPrinted>
  <dcterms:created xsi:type="dcterms:W3CDTF">2011-05-25T20:40:50Z</dcterms:created>
  <dcterms:modified xsi:type="dcterms:W3CDTF">2024-05-02T21:21:40Z</dcterms:modified>
  <cp:category/>
  <cp:version/>
  <cp:contentType/>
  <cp:contentStatus/>
</cp:coreProperties>
</file>